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codeName="{AE6600E7-7A62-396C-DE95-9942FA9DD81E}"/>
  <workbookPr codeName="ThisWorkbook" defaultThemeVersion="124226"/>
  <mc:AlternateContent xmlns:mc="http://schemas.openxmlformats.org/markup-compatibility/2006">
    <mc:Choice Requires="x15">
      <x15ac:absPath xmlns:x15ac="http://schemas.microsoft.com/office/spreadsheetml/2010/11/ac" url="D:\AVISOS\DIRECCION DE PROTECCION ANIMAL\"/>
    </mc:Choice>
  </mc:AlternateContent>
  <xr:revisionPtr revIDLastSave="0" documentId="13_ncr:1_{24055AA1-E4CE-4930-B271-99BB1DD6B89D}" xr6:coauthVersionLast="47" xr6:coauthVersionMax="47" xr10:uidLastSave="{00000000-0000-0000-0000-000000000000}"/>
  <bookViews>
    <workbookView xWindow="-120" yWindow="-120" windowWidth="29040" windowHeight="15720" xr2:uid="{00000000-000D-0000-FFFF-FFFF00000000}"/>
  </bookViews>
  <sheets>
    <sheet name="INVENTARIO " sheetId="1" r:id="rId1"/>
    <sheet name="Categorias DP" sheetId="2" r:id="rId2"/>
  </sheets>
  <definedNames>
    <definedName name="_xlnm._FilterDatabase" localSheetId="0" hidden="1">'INVENTARIO '!$A$60:$A$91</definedName>
    <definedName name="académicos">'INVENTARIO '!$B$26:$C$26</definedName>
    <definedName name="biométricos">'INVENTARIO '!$B$34:$C$34</definedName>
    <definedName name="Características_físicas">'INVENTARIO '!$B$18:$C$18</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'!$B$14:$C$14</definedName>
    <definedName name="ideología">'INVENTARIO '!$B$46:$C$46</definedName>
    <definedName name="IDyCONT">'Categorias DP'!$B$2:$B$18</definedName>
    <definedName name="Laborales">'INVENTARIO '!$B$22:$C$22</definedName>
    <definedName name="Logico_Identificaciónycontacto">'INVENTARIO '!$C$14</definedName>
    <definedName name="migratorios">'INVENTARIO '!$B$38:$C$38</definedName>
    <definedName name="Origen_étnico_o_racial">'INVENTARIO '!$B$58:$C$58</definedName>
    <definedName name="Otros">'INVENTARIO '!$B$67:$C$67</definedName>
    <definedName name="pasatiempos">'INVENTARIO '!$B$42:$C$42</definedName>
    <definedName name="patrimoniales_financieros">'INVENTARIO '!$B$30:$C$30</definedName>
    <definedName name="salud">'INVENTARIO '!$B$50:$C$50</definedName>
    <definedName name="vida_sexual">'INVENTARIO '!$B$54:$C$54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66" i="1" l="1"/>
  <c r="C65" i="1"/>
  <c r="C64" i="1"/>
  <c r="C63" i="1"/>
  <c r="C62" i="1"/>
  <c r="C13" i="1"/>
  <c r="C12" i="1" l="1"/>
  <c r="C11" i="1"/>
  <c r="C10" i="1"/>
  <c r="C9" i="1"/>
  <c r="C21" i="1"/>
  <c r="C57" i="1"/>
  <c r="D88" i="1"/>
  <c r="C37" i="1"/>
  <c r="C38" i="1"/>
  <c r="C58" i="1"/>
  <c r="C56" i="1"/>
  <c r="C54" i="1"/>
  <c r="C53" i="1"/>
  <c r="C49" i="1"/>
  <c r="C48" i="1"/>
  <c r="C46" i="1"/>
  <c r="C45" i="1"/>
  <c r="C42" i="1"/>
  <c r="C40" i="1"/>
  <c r="C41" i="1"/>
  <c r="C29" i="1"/>
  <c r="C30" i="1"/>
  <c r="C25" i="1"/>
  <c r="C26" i="1"/>
  <c r="C33" i="1"/>
  <c r="C34" i="1"/>
  <c r="C14" i="1"/>
  <c r="C8" i="1"/>
  <c r="C7" i="1"/>
  <c r="C17" i="1"/>
  <c r="C18" i="1"/>
  <c r="C52" i="1"/>
  <c r="C50" i="1"/>
  <c r="C44" i="1"/>
  <c r="C36" i="1"/>
  <c r="C32" i="1"/>
  <c r="C28" i="1"/>
  <c r="C24" i="1"/>
  <c r="C22" i="1"/>
  <c r="C20" i="1"/>
  <c r="C16" i="1"/>
  <c r="D87" i="1" l="1"/>
  <c r="D89" i="1" s="1"/>
</calcChain>
</file>

<file path=xl/sharedStrings.xml><?xml version="1.0" encoding="utf-8"?>
<sst xmlns="http://schemas.openxmlformats.org/spreadsheetml/2006/main" count="348" uniqueCount="187">
  <si>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</si>
  <si>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</si>
  <si>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</si>
  <si>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</si>
  <si>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</si>
  <si>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</si>
  <si>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</si>
  <si>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</si>
  <si>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</si>
  <si>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</si>
  <si>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</si>
  <si>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</si>
  <si>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</si>
  <si>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</si>
  <si>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</si>
  <si>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</si>
  <si>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</si>
  <si>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</si>
  <si>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</si>
  <si>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</si>
  <si>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</si>
  <si>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</si>
  <si>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</si>
  <si>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</si>
  <si>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</si>
  <si>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</si>
  <si>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</si>
  <si>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</si>
  <si>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</si>
  <si>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</si>
  <si>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</si>
  <si>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</si>
  <si>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</si>
  <si>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</si>
  <si>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</si>
  <si>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</si>
  <si>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</si>
  <si>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</si>
  <si>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</si>
  <si>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</si>
  <si>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</si>
  <si>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</si>
  <si>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</si>
  <si>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</si>
  <si>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</si>
  <si>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</si>
  <si>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</si>
  <si>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</si>
  <si>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</si>
  <si>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</si>
  <si>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</si>
  <si>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</si>
  <si>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</si>
  <si>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</si>
  <si>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</si>
  <si>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</si>
  <si>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</si>
  <si>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</si>
  <si>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</si>
  <si>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</si>
  <si>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</si>
  <si>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</si>
  <si>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</si>
  <si>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</si>
  <si>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</si>
  <si>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</si>
  <si>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</si>
  <si>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</si>
  <si>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</si>
  <si>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</si>
  <si>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</si>
  <si>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</si>
  <si>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</si>
  <si>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</si>
  <si>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</si>
  <si>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</si>
  <si>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</si>
  <si>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</si>
  <si>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</si>
  <si>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</si>
  <si>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</si>
  <si>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</si>
  <si>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</si>
  <si>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</si>
  <si>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</si>
  <si>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</si>
  <si>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</si>
  <si>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</si>
  <si>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</si>
  <si>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</si>
  <si>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</si>
  <si>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</si>
  <si>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</si>
  <si>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</si>
  <si>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</si>
  <si>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</si>
  <si>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</si>
  <si>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</si>
  <si>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</si>
  <si>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</si>
  <si>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</si>
  <si>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</si>
  <si>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</si>
  <si>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</si>
  <si>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</si>
  <si>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</si>
  <si>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</si>
  <si>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</si>
  <si>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</si>
  <si>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</si>
  <si>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</si>
  <si>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</si>
  <si>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</si>
  <si>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</si>
  <si>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</si>
  <si>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</si>
  <si>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</si>
  <si>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</si>
  <si>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</si>
  <si>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</si>
  <si>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</si>
  <si>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</si>
  <si>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</si>
  <si>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</si>
  <si>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</si>
  <si>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</si>
  <si>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</si>
  <si>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</si>
  <si>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</si>
  <si>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</si>
  <si>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</si>
  <si>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</si>
  <si>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</si>
  <si>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</si>
  <si>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</si>
  <si>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</si>
  <si>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</si>
  <si>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</si>
  <si>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</si>
  <si>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</si>
  <si>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</si>
  <si>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</si>
  <si>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</si>
  <si>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</si>
  <si>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</si>
  <si>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</si>
  <si>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</si>
  <si>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</si>
  <si>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</si>
  <si>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</si>
  <si>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</si>
  <si>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</si>
  <si>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</si>
  <si>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</si>
  <si>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</si>
  <si>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</si>
  <si>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</si>
  <si>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</si>
  <si>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Formato de inventario de datos personales por Sistema de tratamiento de (Denominación del Sujeto Obligado)</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</si>
  <si>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</si>
  <si>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</si>
  <si>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</si>
  <si>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</si>
  <si>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</si>
  <si>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</si>
  <si>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</si>
  <si>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</si>
  <si>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</si>
  <si>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</si>
  <si>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</si>
  <si>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</si>
  <si>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</si>
  <si>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</si>
  <si>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</si>
  <si>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</si>
  <si>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</si>
  <si>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</si>
  <si>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Columna2</t>
  </si>
  <si>
    <t>Columna3</t>
  </si>
  <si>
    <t>Artículo 67 del Reglamento Interior de la Administración Pública del Municipio de General Escobedo</t>
  </si>
  <si>
    <t>Expedir certificado de vacunación antirrábica, Elaboracion de Exp. Elaboracion de Indicadopres y grafica.</t>
  </si>
  <si>
    <t>Dirección de Proteccion Animal</t>
  </si>
  <si>
    <t>Archivo Fisico</t>
  </si>
  <si>
    <t>Directora, Secretaria y Auxiliares</t>
  </si>
  <si>
    <t xml:space="preserve">DIRECCION DE PROTECCION ANIMAL </t>
  </si>
  <si>
    <t xml:space="preserve">MELISSA RAMOS VEGA </t>
  </si>
  <si>
    <t xml:space="preserve">VACUNA ANTIRRABICA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</si>
</sst>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ont>
    <font>
      <b/>
      <sz val="11"/>
      <name val="Arial"/>
    </font>
    <font>
      <sz val="11"/>
      <color theme="1"/>
      <name val="Arial"/>
    </font>
    <font>
      <b/>
      <sz val="11"/>
      <color theme="1"/>
      <name val="Arial"/>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9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style="thin">
        <color theme="0" tint="-0.249977111117893"/>
      </left>
      <right/>
      <top style="medium">
        <color indexed="64"/>
      </top>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right/>
      <top/>
      <bottom style="thin">
        <color theme="0" tint="-0.249977111117893"/>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4" fillId="10" borderId="0" applyNumberFormat="0" applyBorder="0" applyAlignment="0" applyProtection="0"/>
  </cellStyleXfs>
  <cellXfs count="262">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2" fillId="2" borderId="1" xfId="0" applyFont="1" applyFill="1" applyBorder="1" applyAlignment="1">
      <alignment horizontal="left" vertical="center" wrapText="1"/>
    </xf>
    <xf numFmtId="0" fontId="12" fillId="2" borderId="1" xfId="0" applyFont="1" applyFill="1" applyBorder="1" applyAlignment="1">
      <alignment horizontal="left" vertical="center"/>
    </xf>
    <xf numFmtId="0" fontId="12" fillId="8" borderId="1" xfId="0" applyFont="1" applyFill="1" applyBorder="1" applyAlignment="1">
      <alignment horizontal="left" vertical="center" wrapText="1"/>
    </xf>
    <xf numFmtId="0" fontId="12"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3" fillId="0" borderId="11" xfId="0" applyFont="1" applyFill="1" applyBorder="1" applyAlignment="1" applyProtection="1">
      <alignment horizontal="left" vertical="center"/>
      <protection locked="0"/>
    </xf>
    <xf numFmtId="0" fontId="13" fillId="0" borderId="15" xfId="0" applyFont="1" applyFill="1" applyBorder="1" applyAlignment="1" applyProtection="1">
      <alignment horizontal="left" vertical="center"/>
      <protection locked="0"/>
    </xf>
    <xf numFmtId="0" fontId="13" fillId="0" borderId="34" xfId="0" applyFont="1" applyFill="1" applyBorder="1" applyAlignment="1" applyProtection="1">
      <alignment vertical="justify"/>
      <protection locked="0"/>
    </xf>
    <xf numFmtId="0" fontId="13" fillId="0" borderId="14" xfId="0" applyFont="1" applyFill="1" applyBorder="1" applyAlignment="1" applyProtection="1">
      <alignment horizontal="left" vertical="center"/>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3" fillId="0" borderId="40" xfId="0" applyFont="1" applyFill="1" applyBorder="1" applyAlignment="1" applyProtection="1">
      <alignment horizontal="left" vertical="center"/>
      <protection locked="0"/>
    </xf>
    <xf numFmtId="0" fontId="1" fillId="0" borderId="40" xfId="0" applyFont="1" applyFill="1" applyBorder="1" applyAlignment="1" applyProtection="1">
      <alignment horizontal="left" vertical="center" wrapText="1"/>
      <protection locked="0"/>
    </xf>
    <xf numFmtId="0" fontId="1" fillId="0" borderId="40" xfId="0" applyNumberFormat="1"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left" vertical="center"/>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45" xfId="0" applyFont="1" applyFill="1" applyBorder="1" applyAlignment="1" applyProtection="1">
      <alignment vertical="justify"/>
      <protection locked="0"/>
    </xf>
    <xf numFmtId="0" fontId="1" fillId="0" borderId="39" xfId="0" applyFont="1" applyFill="1" applyBorder="1" applyAlignment="1" applyProtection="1">
      <alignment horizontal="left" vertical="center" wrapText="1"/>
      <protection locked="0"/>
    </xf>
    <xf numFmtId="0" fontId="13" fillId="0" borderId="39" xfId="0" applyFont="1" applyFill="1" applyBorder="1" applyAlignment="1" applyProtection="1">
      <alignment horizontal="left" vertical="center"/>
      <protection locked="0"/>
    </xf>
    <xf numFmtId="0" fontId="15" fillId="10" borderId="0" xfId="1" applyFont="1" applyAlignment="1" applyProtection="1">
      <alignment horizontal="center" vertical="center"/>
      <protection locked="0"/>
    </xf>
    <xf numFmtId="0" fontId="13" fillId="0" borderId="13" xfId="0" applyFont="1" applyFill="1" applyBorder="1" applyAlignment="1" applyProtection="1">
      <alignment horizontal="left" vertical="center"/>
      <protection locked="0"/>
    </xf>
    <xf numFmtId="0" fontId="0" fillId="0" borderId="0" xfId="0" applyBorder="1" applyProtection="1">
      <protection locked="0"/>
    </xf>
    <xf numFmtId="0" fontId="1" fillId="0" borderId="61" xfId="0" applyFont="1" applyBorder="1" applyAlignment="1" applyProtection="1">
      <alignment vertical="justify"/>
      <protection locked="0"/>
    </xf>
    <xf numFmtId="0" fontId="1" fillId="0" borderId="62"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3"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7" xfId="0" applyFont="1" applyFill="1" applyBorder="1" applyAlignment="1" applyProtection="1">
      <alignment horizontal="left" vertical="top" wrapText="1"/>
    </xf>
    <xf numFmtId="0" fontId="6" fillId="5" borderId="58"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65"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3" fillId="0" borderId="0" xfId="0" applyFont="1" applyFill="1" applyBorder="1" applyAlignment="1" applyProtection="1">
      <alignment vertical="center" wrapText="1"/>
    </xf>
    <xf numFmtId="0" fontId="5" fillId="5" borderId="28" xfId="0" applyFont="1" applyFill="1" applyBorder="1" applyAlignment="1" applyProtection="1">
      <alignment horizontal="justify" vertical="top" wrapText="1"/>
    </xf>
    <xf numFmtId="0" fontId="4" fillId="5" borderId="74" xfId="0" applyFont="1" applyFill="1" applyBorder="1" applyAlignment="1" applyProtection="1">
      <alignment horizontal="left" vertical="top" wrapText="1"/>
    </xf>
    <xf numFmtId="0" fontId="4" fillId="5" borderId="75" xfId="0" applyFont="1" applyFill="1" applyBorder="1" applyAlignment="1" applyProtection="1">
      <alignment horizontal="left" vertical="top" wrapText="1"/>
    </xf>
    <xf numFmtId="0" fontId="1" fillId="4" borderId="76" xfId="0" applyFont="1" applyFill="1" applyBorder="1" applyProtection="1"/>
    <xf numFmtId="0" fontId="1" fillId="4" borderId="78" xfId="0" applyFont="1" applyFill="1" applyBorder="1" applyProtection="1"/>
    <xf numFmtId="0" fontId="1" fillId="4" borderId="77" xfId="0" applyFont="1" applyFill="1" applyBorder="1" applyProtection="1"/>
    <xf numFmtId="0" fontId="1" fillId="0" borderId="42" xfId="0" applyFont="1" applyFill="1" applyBorder="1" applyAlignment="1" applyProtection="1">
      <alignment vertical="justify"/>
      <protection locked="0"/>
    </xf>
    <xf numFmtId="0" fontId="1" fillId="0" borderId="43" xfId="0" applyFont="1" applyFill="1" applyBorder="1" applyAlignment="1" applyProtection="1">
      <alignment vertical="justify"/>
      <protection locked="0"/>
    </xf>
    <xf numFmtId="0" fontId="13" fillId="0" borderId="61" xfId="0" applyFont="1" applyFill="1" applyBorder="1" applyAlignment="1" applyProtection="1">
      <alignment vertical="justify"/>
      <protection locked="0"/>
    </xf>
    <xf numFmtId="0" fontId="1" fillId="0" borderId="62"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3" xfId="0" applyFont="1" applyFill="1" applyBorder="1" applyAlignment="1" applyProtection="1">
      <alignment horizontal="left" vertical="center"/>
      <protection locked="0"/>
    </xf>
    <xf numFmtId="0" fontId="1" fillId="0" borderId="15"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3"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80" xfId="0" applyFont="1" applyFill="1" applyBorder="1" applyAlignment="1" applyProtection="1">
      <alignment horizontal="left" vertical="center" wrapText="1"/>
      <protection locked="0"/>
    </xf>
    <xf numFmtId="1" fontId="11" fillId="0" borderId="73" xfId="0" applyNumberFormat="1" applyFont="1" applyFill="1" applyBorder="1" applyAlignment="1" applyProtection="1">
      <alignment horizontal="center" vertical="center" wrapText="1"/>
      <protection locked="0"/>
    </xf>
    <xf numFmtId="0" fontId="1" fillId="0" borderId="22" xfId="0" applyFont="1" applyFill="1" applyBorder="1" applyAlignment="1" applyProtection="1">
      <alignment horizontal="left" vertical="center"/>
      <protection locked="0"/>
    </xf>
    <xf numFmtId="0" fontId="1" fillId="0" borderId="45" xfId="0" applyNumberFormat="1" applyFont="1" applyFill="1" applyBorder="1" applyAlignment="1" applyProtection="1">
      <alignment horizontal="left" vertical="center" wrapText="1"/>
      <protection locked="0"/>
    </xf>
    <xf numFmtId="0" fontId="1" fillId="0" borderId="84" xfId="0" applyFont="1" applyFill="1" applyBorder="1" applyAlignment="1" applyProtection="1">
      <alignment horizontal="left" vertical="center" wrapText="1"/>
      <protection locked="0"/>
    </xf>
    <xf numFmtId="1" fontId="11" fillId="0" borderId="0" xfId="0" applyNumberFormat="1" applyFont="1" applyFill="1" applyBorder="1" applyAlignment="1" applyProtection="1">
      <alignment horizontal="center"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1"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6" xfId="0" applyFont="1" applyFill="1" applyBorder="1" applyAlignment="1" applyProtection="1">
      <alignment horizontal="left" vertical="center"/>
      <protection locked="0"/>
    </xf>
    <xf numFmtId="0" fontId="1" fillId="0" borderId="54" xfId="0" applyFont="1" applyFill="1" applyBorder="1" applyAlignment="1" applyProtection="1">
      <alignment horizontal="left" vertical="center"/>
      <protection locked="0"/>
    </xf>
    <xf numFmtId="0" fontId="1" fillId="0" borderId="47" xfId="0" applyFont="1" applyFill="1" applyBorder="1" applyAlignment="1" applyProtection="1">
      <alignment horizontal="left" vertical="center"/>
      <protection locked="0"/>
    </xf>
    <xf numFmtId="0" fontId="1" fillId="0" borderId="85"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1" fillId="0" borderId="60" xfId="0" applyFont="1" applyFill="1" applyBorder="1" applyAlignment="1" applyProtection="1">
      <alignment horizontal="left" vertical="center"/>
      <protection locked="0"/>
    </xf>
    <xf numFmtId="0" fontId="8" fillId="2" borderId="82" xfId="0" applyFont="1" applyFill="1" applyBorder="1" applyAlignment="1" applyProtection="1">
      <alignment horizontal="left"/>
      <protection locked="0"/>
    </xf>
    <xf numFmtId="0" fontId="8" fillId="2" borderId="81"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90" xfId="0" applyFont="1" applyFill="1" applyBorder="1" applyAlignment="1" applyProtection="1">
      <alignment horizontal="left" vertical="center" wrapText="1"/>
    </xf>
    <xf numFmtId="0" fontId="12" fillId="2" borderId="56" xfId="0" applyFont="1" applyFill="1" applyBorder="1" applyAlignment="1">
      <alignment horizontal="left" vertical="center" wrapText="1"/>
    </xf>
    <xf numFmtId="0" fontId="3" fillId="3" borderId="49" xfId="0" applyFont="1" applyFill="1" applyBorder="1" applyAlignment="1" applyProtection="1">
      <alignment horizontal="left" vertical="center" wrapText="1"/>
    </xf>
    <xf numFmtId="0" fontId="3" fillId="3" borderId="56" xfId="0" applyFont="1" applyFill="1" applyBorder="1" applyAlignment="1" applyProtection="1">
      <alignment vertical="center" wrapText="1"/>
    </xf>
    <xf numFmtId="0" fontId="12"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3" fillId="0" borderId="49" xfId="0" applyFont="1" applyFill="1" applyBorder="1" applyAlignment="1" applyProtection="1">
      <alignment horizontal="left" vertical="center"/>
      <protection locked="0"/>
    </xf>
    <xf numFmtId="2" fontId="8" fillId="0" borderId="49"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3" xfId="0" applyNumberFormat="1"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0" fontId="13" fillId="0" borderId="27" xfId="0" applyFont="1" applyFill="1" applyBorder="1" applyAlignment="1" applyProtection="1">
      <alignment horizontal="left" vertical="center"/>
      <protection locked="0"/>
    </xf>
    <xf numFmtId="0" fontId="13" fillId="0" borderId="31" xfId="0" applyFont="1" applyFill="1" applyBorder="1" applyAlignment="1" applyProtection="1">
      <alignment horizontal="left" vertical="center"/>
      <protection locked="0"/>
    </xf>
    <xf numFmtId="2" fontId="8" fillId="0" borderId="55" xfId="0" applyNumberFormat="1" applyFont="1" applyFill="1" applyBorder="1" applyAlignment="1" applyProtection="1">
      <alignment horizontal="center" vertical="center"/>
      <protection locked="0"/>
    </xf>
    <xf numFmtId="2" fontId="8" fillId="0" borderId="44" xfId="0" applyNumberFormat="1" applyFont="1" applyFill="1" applyBorder="1" applyAlignment="1" applyProtection="1">
      <alignment horizontal="center" vertical="center"/>
      <protection locked="0"/>
    </xf>
    <xf numFmtId="2" fontId="8" fillId="0" borderId="50" xfId="0" applyNumberFormat="1" applyFont="1" applyFill="1" applyBorder="1" applyAlignment="1" applyProtection="1">
      <alignment horizontal="center" vertical="center"/>
      <protection locked="0"/>
    </xf>
    <xf numFmtId="0" fontId="13" fillId="0" borderId="16"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wrapText="1"/>
      <protection locked="0"/>
    </xf>
    <xf numFmtId="0" fontId="13" fillId="0" borderId="12" xfId="0" applyFont="1" applyFill="1" applyBorder="1" applyAlignment="1" applyProtection="1">
      <alignment horizontal="left" vertical="center"/>
      <protection locked="0"/>
    </xf>
    <xf numFmtId="0" fontId="13" fillId="0" borderId="48" xfId="0" applyFont="1" applyFill="1" applyBorder="1" applyAlignment="1" applyProtection="1">
      <alignment horizontal="left" vertical="center"/>
      <protection locked="0"/>
    </xf>
    <xf numFmtId="0" fontId="13"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3" fillId="0" borderId="35" xfId="0" applyFont="1" applyFill="1" applyBorder="1" applyAlignment="1" applyProtection="1">
      <alignment horizontal="left" vertical="center"/>
      <protection locked="0"/>
    </xf>
    <xf numFmtId="2" fontId="8" fillId="0" borderId="53" xfId="0" applyNumberFormat="1" applyFont="1" applyFill="1" applyBorder="1" applyAlignment="1" applyProtection="1">
      <alignment horizontal="center" vertical="center"/>
      <protection locked="0"/>
    </xf>
    <xf numFmtId="0" fontId="13" fillId="0" borderId="15"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0" fontId="13" fillId="0" borderId="14" xfId="0" applyNumberFormat="1" applyFont="1" applyFill="1" applyBorder="1" applyAlignment="1" applyProtection="1">
      <alignment horizontal="left" vertical="center" wrapText="1"/>
      <protection locked="0"/>
    </xf>
    <xf numFmtId="0" fontId="13" fillId="0" borderId="62" xfId="0" applyFont="1" applyFill="1" applyBorder="1" applyAlignment="1" applyProtection="1">
      <alignment vertical="justify"/>
      <protection locked="0"/>
    </xf>
    <xf numFmtId="0" fontId="13" fillId="0" borderId="52" xfId="0" applyFont="1" applyFill="1" applyBorder="1" applyAlignment="1" applyProtection="1">
      <alignment horizontal="left" vertical="center"/>
      <protection locked="0"/>
    </xf>
    <xf numFmtId="2" fontId="8" fillId="0" borderId="51" xfId="0" applyNumberFormat="1" applyFont="1" applyFill="1" applyBorder="1" applyAlignment="1" applyProtection="1">
      <alignment horizontal="center" vertical="center"/>
      <protection locked="0"/>
    </xf>
    <xf numFmtId="0" fontId="13" fillId="0" borderId="62" xfId="0" applyFont="1" applyFill="1" applyBorder="1" applyAlignment="1" applyProtection="1">
      <alignment vertical="center"/>
      <protection locked="0"/>
    </xf>
    <xf numFmtId="2" fontId="8" fillId="0" borderId="51"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9" xfId="0" applyNumberFormat="1" applyFont="1" applyFill="1" applyBorder="1" applyAlignment="1" applyProtection="1">
      <alignment horizontal="center" vertical="center" wrapText="1"/>
      <protection locked="0"/>
    </xf>
    <xf numFmtId="0" fontId="13" fillId="0" borderId="52" xfId="0" applyFont="1" applyFill="1" applyBorder="1" applyAlignment="1" applyProtection="1">
      <alignment horizontal="left" vertical="center" wrapText="1"/>
      <protection locked="0"/>
    </xf>
    <xf numFmtId="0" fontId="13" fillId="0" borderId="27" xfId="0" applyFont="1" applyFill="1" applyBorder="1" applyAlignment="1" applyProtection="1">
      <alignment horizontal="left" vertical="center" wrapText="1"/>
      <protection locked="0"/>
    </xf>
    <xf numFmtId="0" fontId="13" fillId="0" borderId="22"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21" xfId="0" applyFont="1" applyFill="1" applyBorder="1" applyAlignment="1" applyProtection="1">
      <alignment horizontal="left" vertical="center" wrapText="1"/>
      <protection locked="0"/>
    </xf>
    <xf numFmtId="0" fontId="13" fillId="0" borderId="18" xfId="0" applyFont="1" applyFill="1" applyBorder="1" applyAlignment="1" applyProtection="1">
      <alignment horizontal="left" vertical="center" wrapText="1"/>
      <protection locked="0"/>
    </xf>
    <xf numFmtId="0" fontId="13" fillId="0" borderId="49" xfId="0" applyFont="1" applyFill="1" applyBorder="1" applyAlignment="1" applyProtection="1">
      <alignment horizontal="left" vertical="center" wrapText="1"/>
      <protection locked="0"/>
    </xf>
    <xf numFmtId="0" fontId="13" fillId="0" borderId="52"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35" xfId="0" applyFont="1" applyFill="1" applyBorder="1" applyAlignment="1" applyProtection="1">
      <alignment vertical="center" wrapText="1"/>
      <protection locked="0"/>
    </xf>
    <xf numFmtId="0" fontId="13" fillId="0" borderId="48" xfId="0" applyFont="1" applyFill="1" applyBorder="1" applyAlignment="1" applyProtection="1">
      <alignment vertical="center" wrapText="1"/>
      <protection locked="0"/>
    </xf>
    <xf numFmtId="2" fontId="8" fillId="0" borderId="58" xfId="0" applyNumberFormat="1" applyFont="1" applyFill="1" applyBorder="1" applyAlignment="1" applyProtection="1">
      <alignment horizontal="center" vertical="center"/>
      <protection locked="0"/>
    </xf>
    <xf numFmtId="0" fontId="13" fillId="0" borderId="0" xfId="0" applyFont="1" applyFill="1" applyBorder="1" applyAlignment="1" applyProtection="1">
      <alignment vertical="center" wrapText="1"/>
      <protection locked="0"/>
    </xf>
    <xf numFmtId="0" fontId="13"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8" fillId="0" borderId="27" xfId="0" applyFont="1" applyFill="1" applyBorder="1" applyAlignment="1" applyProtection="1">
      <alignment horizontal="left" vertical="center"/>
      <protection locked="0"/>
    </xf>
    <xf numFmtId="2" fontId="19" fillId="0" borderId="0" xfId="0" applyNumberFormat="1" applyFont="1" applyFill="1" applyBorder="1" applyAlignment="1" applyProtection="1">
      <alignment horizontal="center" vertical="center"/>
      <protection locked="0"/>
    </xf>
    <xf numFmtId="0" fontId="20" fillId="0" borderId="16" xfId="0" applyFont="1" applyFill="1" applyBorder="1" applyAlignment="1" applyProtection="1">
      <alignment horizontal="left" vertical="center" wrapText="1"/>
      <protection locked="0"/>
    </xf>
    <xf numFmtId="0" fontId="20" fillId="0" borderId="34" xfId="0" applyFont="1" applyFill="1" applyBorder="1" applyAlignment="1" applyProtection="1">
      <alignment horizontal="left" vertical="center" wrapText="1"/>
      <protection locked="0"/>
    </xf>
    <xf numFmtId="0" fontId="20" fillId="0" borderId="22" xfId="0" applyFont="1" applyFill="1" applyBorder="1" applyAlignment="1" applyProtection="1">
      <alignment horizontal="left" vertical="center"/>
      <protection locked="0"/>
    </xf>
    <xf numFmtId="0" fontId="20" fillId="0" borderId="17" xfId="0" applyFont="1" applyFill="1" applyBorder="1" applyAlignment="1" applyProtection="1">
      <alignment horizontal="left" vertical="center" wrapText="1"/>
      <protection locked="0"/>
    </xf>
    <xf numFmtId="0" fontId="20" fillId="0" borderId="45" xfId="0" applyNumberFormat="1" applyFont="1" applyFill="1" applyBorder="1" applyAlignment="1" applyProtection="1">
      <alignment horizontal="left" vertical="center" wrapText="1"/>
      <protection locked="0"/>
    </xf>
    <xf numFmtId="0" fontId="20" fillId="0" borderId="13" xfId="0" applyFont="1" applyFill="1" applyBorder="1" applyAlignment="1" applyProtection="1">
      <alignment horizontal="left" vertical="center"/>
      <protection locked="0"/>
    </xf>
    <xf numFmtId="0" fontId="20" fillId="0" borderId="0" xfId="0" applyFont="1" applyFill="1" applyBorder="1" applyAlignment="1" applyProtection="1">
      <alignment horizontal="left" vertical="center" wrapText="1"/>
      <protection locked="0"/>
    </xf>
    <xf numFmtId="1" fontId="21" fillId="0" borderId="29" xfId="0" applyNumberFormat="1"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8" fillId="0" borderId="27" xfId="0" applyFont="1" applyFill="1" applyBorder="1" applyAlignment="1" applyProtection="1">
      <alignment vertical="center" wrapText="1"/>
      <protection locked="0"/>
    </xf>
    <xf numFmtId="0" fontId="20" fillId="0" borderId="0" xfId="0" applyFont="1" applyFill="1" applyBorder="1" applyAlignment="1" applyProtection="1">
      <alignment horizontal="left" vertical="center"/>
      <protection locked="0"/>
    </xf>
    <xf numFmtId="0" fontId="20" fillId="0" borderId="10" xfId="0" applyFont="1" applyFill="1" applyBorder="1" applyAlignment="1" applyProtection="1">
      <alignment vertical="justify"/>
      <protection locked="0"/>
    </xf>
    <xf numFmtId="0" fontId="13" fillId="0" borderId="58" xfId="0" applyFont="1" applyFill="1" applyBorder="1" applyAlignment="1" applyProtection="1">
      <alignment horizontal="left" vertical="center" wrapText="1"/>
    </xf>
    <xf numFmtId="0" fontId="13" fillId="0" borderId="10" xfId="0" applyFont="1" applyFill="1" applyBorder="1" applyAlignment="1" applyProtection="1">
      <alignment horizontal="left" vertical="center" wrapText="1"/>
    </xf>
    <xf numFmtId="0" fontId="17" fillId="0" borderId="34" xfId="0" applyFont="1" applyFill="1" applyBorder="1" applyAlignment="1" applyProtection="1">
      <alignment horizontal="center" vertical="top" wrapText="1"/>
    </xf>
    <xf numFmtId="0" fontId="17"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xf numFmtId="0" fontId="4" fillId="5" borderId="63"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4" fillId="5" borderId="71"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23" xfId="0" applyFont="1" applyFill="1" applyBorder="1" applyAlignment="1" applyProtection="1">
      <alignment horizontal="center" vertical="center" wrapText="1"/>
      <protection locked="0"/>
    </xf>
    <xf numFmtId="0" fontId="3" fillId="3" borderId="86"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9" fillId="2" borderId="70" xfId="0" applyFont="1" applyFill="1" applyBorder="1" applyAlignment="1" applyProtection="1">
      <alignment horizontal="center" vertical="center"/>
      <protection locked="0"/>
    </xf>
    <xf numFmtId="0" fontId="9" fillId="2" borderId="89" xfId="0" applyFont="1" applyFill="1" applyBorder="1" applyAlignment="1" applyProtection="1">
      <alignment horizontal="center" vertical="center"/>
      <protection locked="0"/>
    </xf>
    <xf numFmtId="0" fontId="9" fillId="2" borderId="83"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wrapText="1"/>
      <protection locked="0"/>
    </xf>
    <xf numFmtId="0" fontId="3" fillId="3" borderId="88" xfId="0" applyFont="1" applyFill="1" applyBorder="1" applyAlignment="1" applyProtection="1">
      <alignment horizontal="center" vertical="center" wrapText="1"/>
      <protection locked="0"/>
    </xf>
    <xf numFmtId="0" fontId="1" fillId="0" borderId="18" xfId="0" applyFont="1" applyBorder="1" applyAlignment="1" applyProtection="1">
      <alignment horizontal="left" vertical="center"/>
      <protection locked="0"/>
    </xf>
    <xf numFmtId="0" fontId="1" fillId="4" borderId="81"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60"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8" fillId="2" borderId="81" xfId="0" applyFont="1" applyFill="1" applyBorder="1" applyAlignment="1" applyProtection="1">
      <alignment horizontal="left" vertical="center" wrapText="1"/>
      <protection locked="0"/>
    </xf>
    <xf numFmtId="0" fontId="1" fillId="0" borderId="56"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6" fillId="8" borderId="81" xfId="0" applyFont="1" applyFill="1" applyBorder="1" applyAlignment="1" applyProtection="1">
      <alignment horizontal="left" vertical="center"/>
      <protection locked="0"/>
    </xf>
    <xf numFmtId="0" fontId="16"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6" xfId="0" applyFont="1" applyFill="1" applyBorder="1" applyAlignment="1" applyProtection="1">
      <alignment horizontal="left" vertical="center" wrapText="1"/>
      <protection locked="0"/>
    </xf>
    <xf numFmtId="0" fontId="8" fillId="2" borderId="53" xfId="0" applyFont="1" applyFill="1" applyBorder="1" applyAlignment="1" applyProtection="1">
      <alignment horizontal="left" vertical="center" wrapText="1"/>
      <protection locked="0"/>
    </xf>
    <xf numFmtId="0" fontId="8" fillId="2" borderId="64" xfId="0" applyFont="1" applyFill="1" applyBorder="1" applyAlignment="1" applyProtection="1">
      <alignment horizontal="left" vertical="center" wrapText="1"/>
      <protection locked="0"/>
    </xf>
    <xf numFmtId="0" fontId="8" fillId="2" borderId="56" xfId="0" applyFont="1" applyFill="1" applyBorder="1" applyAlignment="1" applyProtection="1">
      <alignment horizontal="center" vertical="center" wrapText="1"/>
      <protection locked="0"/>
    </xf>
    <xf numFmtId="0" fontId="8" fillId="2" borderId="53" xfId="0" applyFont="1" applyFill="1" applyBorder="1" applyAlignment="1" applyProtection="1">
      <alignment horizontal="center" vertical="center" wrapText="1"/>
      <protection locked="0"/>
    </xf>
    <xf numFmtId="0" fontId="8" fillId="2" borderId="79" xfId="0" applyFont="1" applyFill="1" applyBorder="1" applyAlignment="1" applyProtection="1">
      <alignment horizontal="center" vertical="center" wrapText="1"/>
      <protection locked="0"/>
    </xf>
    <xf numFmtId="0" fontId="3" fillId="3" borderId="87" xfId="0" applyFont="1" applyFill="1" applyBorder="1" applyAlignment="1" applyProtection="1">
      <alignment horizontal="center" vertical="center" wrapText="1"/>
      <protection locked="0"/>
    </xf>
    <xf numFmtId="0" fontId="3" fillId="3" borderId="49" xfId="0" applyFont="1" applyFill="1" applyBorder="1" applyAlignment="1" applyProtection="1">
      <alignment horizontal="center" vertical="center" wrapText="1"/>
      <protection locked="0"/>
    </xf>
    <xf numFmtId="0" fontId="3" fillId="3" borderId="53"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a:extLst>
            <a:ext uri="{FF2B5EF4-FFF2-40B4-BE49-F238E27FC236}">
              <a16:creationId xmlns:a16="http://schemas.microsoft.com/office/drawing/2014/main" id="{00000000-0008-0000-0000-000004000000}"/>
            </a:ext>
          </a:extLst>
        </xdr:cNvPr>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15</xdr:row>
      <xdr:rowOff>16566</xdr:rowOff>
    </xdr:from>
    <xdr:ext cx="396000" cy="260922"/>
    <xdr:sp macro="[0]!agregar_Características_físicas" textlink="">
      <xdr:nvSpPr>
        <xdr:cNvPr id="5" name="4 Rectángulo redondeado">
          <a:extLst>
            <a:ext uri="{FF2B5EF4-FFF2-40B4-BE49-F238E27FC236}">
              <a16:creationId xmlns:a16="http://schemas.microsoft.com/office/drawing/2014/main" id="{00000000-0008-0000-0000-000005000000}"/>
            </a:ext>
          </a:extLst>
        </xdr:cNvPr>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19</xdr:row>
      <xdr:rowOff>16566</xdr:rowOff>
    </xdr:from>
    <xdr:ext cx="396000" cy="260922"/>
    <xdr:sp macro="[0]!agregar_Laborales" textlink="">
      <xdr:nvSpPr>
        <xdr:cNvPr id="6" name="5 Rectángulo redondeado">
          <a:extLst>
            <a:ext uri="{FF2B5EF4-FFF2-40B4-BE49-F238E27FC236}">
              <a16:creationId xmlns:a16="http://schemas.microsoft.com/office/drawing/2014/main" id="{00000000-0008-0000-0000-000006000000}"/>
            </a:ext>
          </a:extLst>
        </xdr:cNvPr>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23</xdr:row>
      <xdr:rowOff>16566</xdr:rowOff>
    </xdr:from>
    <xdr:to>
      <xdr:col>0</xdr:col>
      <xdr:colOff>2368308</xdr:colOff>
      <xdr:row>24</xdr:row>
      <xdr:rowOff>91443</xdr:rowOff>
    </xdr:to>
    <xdr:sp macro="[0]!agregar_académicos" textlink="">
      <xdr:nvSpPr>
        <xdr:cNvPr id="7" name="6 Rectángulo redondeado">
          <a:extLst>
            <a:ext uri="{FF2B5EF4-FFF2-40B4-BE49-F238E27FC236}">
              <a16:creationId xmlns:a16="http://schemas.microsoft.com/office/drawing/2014/main" id="{00000000-0008-0000-0000-000007000000}"/>
            </a:ext>
          </a:extLst>
        </xdr:cNvPr>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27</xdr:row>
      <xdr:rowOff>16566</xdr:rowOff>
    </xdr:from>
    <xdr:ext cx="396000" cy="266338"/>
    <xdr:sp macro="[0]!agregar_patrimoniales_financieros" textlink="">
      <xdr:nvSpPr>
        <xdr:cNvPr id="8" name="7 Rectángulo redondeado">
          <a:extLst>
            <a:ext uri="{FF2B5EF4-FFF2-40B4-BE49-F238E27FC236}">
              <a16:creationId xmlns:a16="http://schemas.microsoft.com/office/drawing/2014/main" id="{00000000-0008-0000-0000-000008000000}"/>
            </a:ext>
          </a:extLst>
        </xdr:cNvPr>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31</xdr:row>
      <xdr:rowOff>16566</xdr:rowOff>
    </xdr:from>
    <xdr:ext cx="396000" cy="260922"/>
    <xdr:sp macro="[0]!agregar_biométricos" textlink="">
      <xdr:nvSpPr>
        <xdr:cNvPr id="9" name="8 Rectángulo redondeado">
          <a:extLst>
            <a:ext uri="{FF2B5EF4-FFF2-40B4-BE49-F238E27FC236}">
              <a16:creationId xmlns:a16="http://schemas.microsoft.com/office/drawing/2014/main" id="{00000000-0008-0000-0000-000009000000}"/>
            </a:ext>
          </a:extLst>
        </xdr:cNvPr>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33</xdr:row>
      <xdr:rowOff>0</xdr:rowOff>
    </xdr:from>
    <xdr:ext cx="396000" cy="262800"/>
    <xdr:sp macro="[0]!agregar_migratorios" textlink="">
      <xdr:nvSpPr>
        <xdr:cNvPr id="10" name="9 Rectángulo redondeado">
          <a:extLst>
            <a:ext uri="{FF2B5EF4-FFF2-40B4-BE49-F238E27FC236}">
              <a16:creationId xmlns:a16="http://schemas.microsoft.com/office/drawing/2014/main" id="{00000000-0008-0000-0000-00000A000000}"/>
            </a:ext>
          </a:extLst>
        </xdr:cNvPr>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47</xdr:row>
      <xdr:rowOff>14918</xdr:rowOff>
    </xdr:from>
    <xdr:ext cx="401427" cy="260922"/>
    <xdr:sp macro="[0]!agregar_salud" textlink="">
      <xdr:nvSpPr>
        <xdr:cNvPr id="11" name="10 Rectángulo redondeado">
          <a:extLst>
            <a:ext uri="{FF2B5EF4-FFF2-40B4-BE49-F238E27FC236}">
              <a16:creationId xmlns:a16="http://schemas.microsoft.com/office/drawing/2014/main" id="{00000000-0008-0000-0000-00000B000000}"/>
            </a:ext>
          </a:extLst>
        </xdr:cNvPr>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51</xdr:row>
      <xdr:rowOff>13433</xdr:rowOff>
    </xdr:from>
    <xdr:ext cx="396000" cy="262800"/>
    <xdr:sp macro="[0]!agregar_vida_sexual" textlink="">
      <xdr:nvSpPr>
        <xdr:cNvPr id="12" name="11 Rectángulo redondeado">
          <a:extLst>
            <a:ext uri="{FF2B5EF4-FFF2-40B4-BE49-F238E27FC236}">
              <a16:creationId xmlns:a16="http://schemas.microsoft.com/office/drawing/2014/main" id="{00000000-0008-0000-0000-00000C000000}"/>
            </a:ext>
          </a:extLst>
        </xdr:cNvPr>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39</xdr:row>
      <xdr:rowOff>16565</xdr:rowOff>
    </xdr:from>
    <xdr:ext cx="396000" cy="260922"/>
    <xdr:sp macro="[0]!agregar_pasatiempos" textlink="">
      <xdr:nvSpPr>
        <xdr:cNvPr id="13" name="12 Rectángulo redondeado">
          <a:extLst>
            <a:ext uri="{FF2B5EF4-FFF2-40B4-BE49-F238E27FC236}">
              <a16:creationId xmlns:a16="http://schemas.microsoft.com/office/drawing/2014/main" id="{00000000-0008-0000-0000-00000D000000}"/>
            </a:ext>
          </a:extLst>
        </xdr:cNvPr>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43</xdr:row>
      <xdr:rowOff>24849</xdr:rowOff>
    </xdr:from>
    <xdr:ext cx="396000" cy="260922"/>
    <xdr:sp macro="[0]!agregar_ideología" textlink="">
      <xdr:nvSpPr>
        <xdr:cNvPr id="14" name="13 Rectángulo redondeado">
          <a:extLst>
            <a:ext uri="{FF2B5EF4-FFF2-40B4-BE49-F238E27FC236}">
              <a16:creationId xmlns:a16="http://schemas.microsoft.com/office/drawing/2014/main" id="{00000000-0008-0000-0000-00000E000000}"/>
            </a:ext>
          </a:extLst>
        </xdr:cNvPr>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59</xdr:row>
      <xdr:rowOff>16566</xdr:rowOff>
    </xdr:from>
    <xdr:ext cx="396000" cy="252000"/>
    <xdr:sp macro="[0]!agregar_Otros" textlink="">
      <xdr:nvSpPr>
        <xdr:cNvPr id="15" name="14 Rectángulo redondeado">
          <a:extLst>
            <a:ext uri="{FF2B5EF4-FFF2-40B4-BE49-F238E27FC236}">
              <a16:creationId xmlns:a16="http://schemas.microsoft.com/office/drawing/2014/main" id="{00000000-0008-0000-0000-00000F000000}"/>
            </a:ext>
          </a:extLst>
        </xdr:cNvPr>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55</xdr:row>
      <xdr:rowOff>24849</xdr:rowOff>
    </xdr:from>
    <xdr:ext cx="397566" cy="260922"/>
    <xdr:sp macro="[0]!agregar_Origen_étnico_o_racial" textlink="">
      <xdr:nvSpPr>
        <xdr:cNvPr id="16" name="15 Rectángulo redondeado">
          <a:extLst>
            <a:ext uri="{FF2B5EF4-FFF2-40B4-BE49-F238E27FC236}">
              <a16:creationId xmlns:a16="http://schemas.microsoft.com/office/drawing/2014/main" id="{00000000-0008-0000-0000-000010000000}"/>
            </a:ext>
          </a:extLst>
        </xdr:cNvPr>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91</xdr:row>
      <xdr:rowOff>27215</xdr:rowOff>
    </xdr:from>
    <xdr:to>
      <xdr:col>1</xdr:col>
      <xdr:colOff>2598964</xdr:colOff>
      <xdr:row>91</xdr:row>
      <xdr:rowOff>4259036</xdr:rowOff>
    </xdr:to>
    <xdr:pic>
      <xdr:nvPicPr>
        <xdr:cNvPr id="19" name="18 Imagen" descr="logotipo COTAI_R.pn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aDatosdeidentificaciónycontacto" displayName="TablaDatosdeidentificaciónycontacto" ref="B6:K14" totalsRowShown="0" headerRowDxfId="169" dataDxfId="167" headerRowBorderDxfId="168" tableBorderDxfId="166">
  <tableColumns count="10">
    <tableColumn id="1" xr3:uid="{00000000-0010-0000-0000-000001000000}" name="DATOS PERSONALES" dataDxfId="165"/>
    <tableColumn id="2" xr3:uid="{00000000-0010-0000-0000-000002000000}"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xr3:uid="{00000000-0010-0000-0000-000003000000}" name="FINALIDAD PARA LA CUAL SE OBTUVIERON" dataDxfId="163"/>
    <tableColumn id="4" xr3:uid="{00000000-0010-0000-0000-000004000000}" name="FUNDAMENTO LEGAL QUE FACULTA AL ÁREA ADMINISTRATIVA PARA EL TRATAMIENTO" dataDxfId="162"/>
    <tableColumn id="5" xr3:uid="{00000000-0010-0000-0000-000005000000}" name="FORMA DE OBTENCIÓN       DIRECTA/INDIRECTAMENTE DEL TITULAR." dataDxfId="161"/>
    <tableColumn id="6" xr3:uid="{00000000-0010-0000-0000-000006000000}" name="SITIOS DE RESGUARDO" dataDxfId="160"/>
    <tableColumn id="7" xr3:uid="{00000000-0010-0000-0000-000007000000}" name="MEDIOS DE ALMACENAMIENTO " dataDxfId="159"/>
    <tableColumn id="8" xr3:uid="{00000000-0010-0000-0000-000008000000}" name="FORMATOS EN LOS QUE SE ENCUENTRA LA INFORMACIÓN (Datos Personales)" dataDxfId="158"/>
    <tableColumn id="9" xr3:uid="{00000000-0010-0000-0000-000009000000}" name="PERSONAS QUE TIENEN ACCESO AL SISTEMA DE DATOS PERSONALES" dataDxfId="157"/>
    <tableColumn id="10" xr3:uid="{00000000-0010-0000-0000-00000A00000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a10" displayName="Tabla10" ref="B47:K50" totalsRowShown="0" headerRowDxfId="51" dataDxfId="50" tableBorderDxfId="49">
  <tableColumns count="10">
    <tableColumn id="1" xr3:uid="{00000000-0010-0000-0900-000001000000}" name="Columna2" dataDxfId="48"/>
    <tableColumn id="2" xr3:uid="{00000000-0010-0000-0900-000002000000}" name="No." dataDxfId="47">
      <calculatedColumnFormula>IF(OR(B48="Estado de salud físico presente, pasado o futuro",B48="Diagnóstico",B48="Estado de salud mental presente, pasado o futuro",B48="Información genética"),"1","")</calculatedColumnFormula>
    </tableColumn>
    <tableColumn id="3" xr3:uid="{00000000-0010-0000-0900-000003000000}" name="Finalidad para la cual se obtuvieron" dataDxfId="46"/>
    <tableColumn id="4" xr3:uid="{00000000-0010-0000-0900-000004000000}" name="Fundamento legal que faculta al área administrativa para el tratamiento" dataDxfId="45"/>
    <tableColumn id="5" xr3:uid="{00000000-0010-0000-0900-000005000000}" name="Forma de obtención Directa/ Indirectamente del Titular." dataDxfId="44"/>
    <tableColumn id="6" xr3:uid="{00000000-0010-0000-0900-000006000000}" name="Sitios de resguardo" dataDxfId="43"/>
    <tableColumn id="7" xr3:uid="{00000000-0010-0000-0900-000007000000}" name="Medios de almacenamiento" dataDxfId="42"/>
    <tableColumn id="8" xr3:uid="{00000000-0010-0000-0900-000008000000}" name="Columna1" dataDxfId="41"/>
    <tableColumn id="9" xr3:uid="{00000000-0010-0000-0900-000009000000}" name="Personas que tienen acceso al sistema de datos personales" dataDxfId="40"/>
    <tableColumn id="10" xr3:uid="{00000000-0010-0000-0900-00000A00000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a11" displayName="Tabla11" ref="B51:K54" totalsRowShown="0" headerRowDxfId="38" dataDxfId="37" tableBorderDxfId="36">
  <tableColumns count="10">
    <tableColumn id="1" xr3:uid="{00000000-0010-0000-0A00-000001000000}" name="Columna2" dataDxfId="35"/>
    <tableColumn id="2" xr3:uid="{00000000-0010-0000-0A00-000002000000}" name="No." dataDxfId="34">
      <calculatedColumnFormula>IF(OR(B52="Preferencias sexuales",B52="Prácticas o hábitos sexuales"),"1","")</calculatedColumnFormula>
    </tableColumn>
    <tableColumn id="3" xr3:uid="{00000000-0010-0000-0A00-000003000000}" name="Finalidad para la cual se obtuvieron" dataDxfId="33"/>
    <tableColumn id="4" xr3:uid="{00000000-0010-0000-0A00-000004000000}" name="Fundamento legal que faculta al área administrativa para el tratamiento" dataDxfId="32"/>
    <tableColumn id="5" xr3:uid="{00000000-0010-0000-0A00-000005000000}" name="Forma de obtención Directa/ Indirectamente del Titular." dataDxfId="31"/>
    <tableColumn id="6" xr3:uid="{00000000-0010-0000-0A00-000006000000}" name="Sitios de resguardo" dataDxfId="30"/>
    <tableColumn id="7" xr3:uid="{00000000-0010-0000-0A00-000007000000}" name="Medios de almacenamiento" dataDxfId="29"/>
    <tableColumn id="8" xr3:uid="{00000000-0010-0000-0A00-000008000000}" name="Columna1" dataDxfId="28"/>
    <tableColumn id="9" xr3:uid="{00000000-0010-0000-0A00-000009000000}" name="Personas que tienen acceso al sistema de datos personales" dataDxfId="27"/>
    <tableColumn id="10" xr3:uid="{00000000-0010-0000-0A00-00000A00000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a12" displayName="Tabla12" ref="B55:K57" totalsRowShown="0" headerRowDxfId="25" dataDxfId="24" tableBorderDxfId="23">
  <tableColumns count="10">
    <tableColumn id="1" xr3:uid="{00000000-0010-0000-0B00-000001000000}" name="Columna2" dataDxfId="22"/>
    <tableColumn id="2" xr3:uid="{00000000-0010-0000-0B00-000002000000}" name="No." dataDxfId="21">
      <calculatedColumnFormula>IF(OR(B56="Pertenencia a un pueblo, etnia o región",B56="Lengua originaria", B56="Costumbres"),"1"," ")</calculatedColumnFormula>
    </tableColumn>
    <tableColumn id="3" xr3:uid="{00000000-0010-0000-0B00-000003000000}" name="Finalidad para la cual se obtuvieron" dataDxfId="20"/>
    <tableColumn id="4" xr3:uid="{00000000-0010-0000-0B00-000004000000}" name="Fundamento legal que faculta al área administrativa para el tratamiento" dataDxfId="19"/>
    <tableColumn id="5" xr3:uid="{00000000-0010-0000-0B00-000005000000}" name="Forma de obtención Directa/ Indirectamente del Titular." dataDxfId="18"/>
    <tableColumn id="6" xr3:uid="{00000000-0010-0000-0B00-000006000000}" name="Sitios de resguardo" dataDxfId="17"/>
    <tableColumn id="7" xr3:uid="{00000000-0010-0000-0B00-000007000000}" name="Medios de almacenamiento" dataDxfId="16"/>
    <tableColumn id="8" xr3:uid="{00000000-0010-0000-0B00-000008000000}" name="Columna1" dataDxfId="15"/>
    <tableColumn id="9" xr3:uid="{00000000-0010-0000-0B00-000009000000}" name="Personas que tienen acceso al sistema de datos personales" dataDxfId="14"/>
    <tableColumn id="10" xr3:uid="{00000000-0010-0000-0B00-00000A00000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a13" displayName="Tabla13" ref="B59:K67" totalsRowShown="0" headerRowDxfId="12" dataDxfId="11" tableBorderDxfId="10">
  <tableColumns count="10">
    <tableColumn id="1" xr3:uid="{00000000-0010-0000-0C00-000001000000}" name="Columna2" dataDxfId="9"/>
    <tableColumn id="2" xr3:uid="{00000000-0010-0000-0C00-000002000000}" name="No." dataDxfId="8">
      <calculatedColumnFormula>IF(OR(B60=ISTEXT(B60),),"1""")</calculatedColumnFormula>
    </tableColumn>
    <tableColumn id="3" xr3:uid="{00000000-0010-0000-0C00-000003000000}" name="Finalidad para la cual se obtuvieron" dataDxfId="7"/>
    <tableColumn id="4" xr3:uid="{00000000-0010-0000-0C00-000004000000}" name="Fundamento legal que faculta al área administrativa para el tratamiento" dataDxfId="6"/>
    <tableColumn id="5" xr3:uid="{00000000-0010-0000-0C00-000005000000}" name="Forma de obtención Directa/ Indirectamente del Titular." dataDxfId="5"/>
    <tableColumn id="6" xr3:uid="{00000000-0010-0000-0C00-000006000000}" name="Sitios de resguardo" dataDxfId="4"/>
    <tableColumn id="7" xr3:uid="{00000000-0010-0000-0C00-000007000000}" name="Medios de almacenamiento" dataDxfId="3"/>
    <tableColumn id="8" xr3:uid="{00000000-0010-0000-0C00-000008000000}" name="Columna1" dataDxfId="2"/>
    <tableColumn id="9" xr3:uid="{00000000-0010-0000-0C00-000009000000}" name="Personas que tienen acceso al sistema de datos personales" dataDxfId="1"/>
    <tableColumn id="10" xr3:uid="{00000000-0010-0000-0C00-00000A00000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aDatossobrecaracteristicasfisicas" displayName="TablaDatossobrecaracteristicasfisicas" ref="B15:K18" totalsRowShown="0" headerRowDxfId="155" dataDxfId="154" tableBorderDxfId="153">
  <tableColumns count="10">
    <tableColumn id="1" xr3:uid="{00000000-0010-0000-0100-000001000000}" name="Columna2" dataDxfId="152"/>
    <tableColumn id="2" xr3:uid="{00000000-0010-0000-0100-000002000000}" name="No." dataDxfId="151">
      <calculatedColumnFormula>IF(OR(B16="Color de la piel",B16="Color del iris",B16="Color del cabello",B16="Señas particulares", B16="Estatura", B16="Peso",B16="Cicatrices",B16="Tipo de sangre"),"1","")</calculatedColumnFormula>
    </tableColumn>
    <tableColumn id="3" xr3:uid="{00000000-0010-0000-0100-000003000000}" name="Columna3" dataDxfId="150"/>
    <tableColumn id="4" xr3:uid="{00000000-0010-0000-0100-000004000000}" name="Fundamento legal que faculta al área administrativa para el tratamiento" dataDxfId="149"/>
    <tableColumn id="5" xr3:uid="{00000000-0010-0000-0100-000005000000}" name="Forma de obtención Directa/ Indirectamente del Titular." dataDxfId="148"/>
    <tableColumn id="6" xr3:uid="{00000000-0010-0000-0100-000006000000}" name="Sitios de resguardo" dataDxfId="147"/>
    <tableColumn id="7" xr3:uid="{00000000-0010-0000-0100-000007000000}" name="Medios de almacenamiento" dataDxfId="146"/>
    <tableColumn id="8" xr3:uid="{00000000-0010-0000-0100-000008000000}" name="Columna1" dataDxfId="145"/>
    <tableColumn id="9" xr3:uid="{00000000-0010-0000-0100-000009000000}" name="Personas que tienen acceso al sistema de datos personales" dataDxfId="144"/>
    <tableColumn id="10" xr3:uid="{00000000-0010-0000-0100-00000A000000}" name="Observaciones/Comentarios " dataDxfId="143"/>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a6" displayName="Tabla6" ref="B19:K22" totalsRowShown="0" headerRowDxfId="142" dataDxfId="141" tableBorderDxfId="140">
  <tableColumns count="10">
    <tableColumn id="1" xr3:uid="{00000000-0010-0000-0200-000001000000}" name="Columna2" dataDxfId="139"/>
    <tableColumn id="2" xr3:uid="{00000000-0010-0000-0200-000002000000}" name="No." dataDxfId="138">
      <calculatedColumnFormula>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calculatedColumnFormula>
    </tableColumn>
    <tableColumn id="3" xr3:uid="{00000000-0010-0000-0200-000003000000}" name="Columna3" dataDxfId="137"/>
    <tableColumn id="4" xr3:uid="{00000000-0010-0000-0200-000004000000}" name="Fundamento legal que faculta al área administrativa para el tratamiento" dataDxfId="136"/>
    <tableColumn id="5" xr3:uid="{00000000-0010-0000-0200-000005000000}" name="Forma de obtención Directa/ Indirectamente del Titular." dataDxfId="135"/>
    <tableColumn id="6" xr3:uid="{00000000-0010-0000-0200-000006000000}" name="Sitios de resguardo" dataDxfId="134"/>
    <tableColumn id="7" xr3:uid="{00000000-0010-0000-0200-000007000000}" name="Medios de almacenamiento" dataDxfId="133"/>
    <tableColumn id="8" xr3:uid="{00000000-0010-0000-0200-000008000000}" name="Columna1" dataDxfId="132"/>
    <tableColumn id="9" xr3:uid="{00000000-0010-0000-0200-000009000000}" name="Personas que tienen acceso al sistema de datos personales" dataDxfId="131"/>
    <tableColumn id="10" xr3:uid="{00000000-0010-0000-0200-00000A00000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a1" displayName="Tabla1" ref="B23:K26" totalsRowShown="0" headerRowDxfId="129" dataDxfId="128" tableBorderDxfId="127">
  <tableColumns count="10">
    <tableColumn id="1" xr3:uid="{00000000-0010-0000-0300-000001000000}" name="Columna2" dataDxfId="126"/>
    <tableColumn id="2" xr3:uid="{00000000-0010-0000-0300-000002000000}" name="No." dataDxfId="125">
      <calculatedColumnFormula>IF(OR(B24="Trayectoria educativa",B24="Escolaridad",B24="Títulos",B24="Cédula profesional",B24="Certificados",B24="Reconocimientos"),"1","")</calculatedColumnFormula>
    </tableColumn>
    <tableColumn id="3" xr3:uid="{00000000-0010-0000-0300-000003000000}" name="Columna3" dataDxfId="124"/>
    <tableColumn id="4" xr3:uid="{00000000-0010-0000-0300-000004000000}" name="Fundamento legal que faculta al área administrativa para el tratamiento" dataDxfId="123"/>
    <tableColumn id="5" xr3:uid="{00000000-0010-0000-0300-000005000000}" name="Forma de obtención Directa/ Indirectamente del Titular." dataDxfId="122"/>
    <tableColumn id="6" xr3:uid="{00000000-0010-0000-0300-000006000000}" name="Sitios de resguardo" dataDxfId="121"/>
    <tableColumn id="7" xr3:uid="{00000000-0010-0000-0300-000007000000}" name="Medios de almacenamiento" dataDxfId="120"/>
    <tableColumn id="8" xr3:uid="{00000000-0010-0000-0300-000008000000}" name="Columna1" dataDxfId="119"/>
    <tableColumn id="9" xr3:uid="{00000000-0010-0000-0300-000009000000}" name="Personas que tienen acceso al sistema de datos personales" dataDxfId="118"/>
    <tableColumn id="10" xr3:uid="{00000000-0010-0000-0300-00000A00000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4000000}" name="Tabla2" displayName="Tabla2" ref="B27:K30" totalsRowShown="0" headerRowDxfId="116" dataDxfId="115" tableBorderDxfId="114">
  <tableColumns count="10">
    <tableColumn id="1" xr3:uid="{00000000-0010-0000-0400-000001000000}" name="Columna2" dataDxfId="113"/>
    <tableColumn id="2" xr3:uid="{00000000-0010-0000-0400-000002000000}" name="No." dataDxfId="112">
      <calculatedColumnFormula>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calculatedColumnFormula>
    </tableColumn>
    <tableColumn id="3" xr3:uid="{00000000-0010-0000-0400-000003000000}" name="Finalidad para la cual se obtuvieron" dataDxfId="111"/>
    <tableColumn id="4" xr3:uid="{00000000-0010-0000-0400-000004000000}" name="Fundamento legal que faculta al área administrativa para el tratamiento" dataDxfId="110"/>
    <tableColumn id="5" xr3:uid="{00000000-0010-0000-0400-000005000000}" name="Forma de obtención Directa/ Indirectamente del Titular." dataDxfId="109"/>
    <tableColumn id="6" xr3:uid="{00000000-0010-0000-0400-000006000000}" name="Sitios de resguardo" dataDxfId="108"/>
    <tableColumn id="7" xr3:uid="{00000000-0010-0000-0400-000007000000}" name="Medios de almacenamiento" dataDxfId="107"/>
    <tableColumn id="8" xr3:uid="{00000000-0010-0000-0400-000008000000}" name="Columna1" dataDxfId="106"/>
    <tableColumn id="9" xr3:uid="{00000000-0010-0000-0400-000009000000}" name="Personas que tienen acceso al sistema de datos personales" dataDxfId="105"/>
    <tableColumn id="10" xr3:uid="{00000000-0010-0000-0400-00000A00000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5000000}" name="Tabla3" displayName="Tabla3" ref="B31:K34" totalsRowShown="0" headerRowDxfId="103" dataDxfId="102" tableBorderDxfId="101">
  <tableColumns count="10">
    <tableColumn id="1" xr3:uid="{00000000-0010-0000-0500-000001000000}" name="Columna2" dataDxfId="100"/>
    <tableColumn id="2" xr3:uid="{00000000-0010-0000-0500-000002000000}" name="No." dataDxfId="99">
      <calculatedColumnFormula>IF(OR(B32="Imagen del iris",B32="Mapa de venas",B32="Huella dactilar",B32="Palma de la mano"),"1","")</calculatedColumnFormula>
    </tableColumn>
    <tableColumn id="3" xr3:uid="{00000000-0010-0000-0500-000003000000}" name="Finalidad para la cual se obtuvieron" dataDxfId="98"/>
    <tableColumn id="4" xr3:uid="{00000000-0010-0000-0500-000004000000}" name="Fundamento legal que faculta al área administrativa para el tratamiento" dataDxfId="97"/>
    <tableColumn id="5" xr3:uid="{00000000-0010-0000-0500-000005000000}" name="Forma de obtención Directa/ Indirectamente del Titular." dataDxfId="96"/>
    <tableColumn id="6" xr3:uid="{00000000-0010-0000-0500-000006000000}" name="Sitios de resguardo" dataDxfId="95"/>
    <tableColumn id="7" xr3:uid="{00000000-0010-0000-0500-000007000000}" name="Medios de almacenamiento" dataDxfId="94"/>
    <tableColumn id="8" xr3:uid="{00000000-0010-0000-0500-000008000000}" name="Columna1" dataDxfId="93"/>
    <tableColumn id="9" xr3:uid="{00000000-0010-0000-0500-000009000000}" name="Personas que tienen acceso al sistema de datos personales" dataDxfId="92"/>
    <tableColumn id="10" xr3:uid="{00000000-0010-0000-0500-00000A00000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a7" displayName="Tabla7" ref="B35:K38" totalsRowShown="0" headerRowDxfId="90" dataDxfId="89" tableBorderDxfId="88">
  <tableColumns count="10">
    <tableColumn id="1" xr3:uid="{00000000-0010-0000-0600-000001000000}" name="Columna2" dataDxfId="87"/>
    <tableColumn id="2" xr3:uid="{00000000-0010-0000-0600-000002000000}" name="No." dataDxfId="86">
      <calculatedColumnFormula>IF(OR(B36="Entradas al país",B36="Salidas del país",B36="Tiempo de permanencia en el país",B36="Calidad migratoria",B36="Derechos de residencia",B36="Aseguramiento",B36="Repatriación"),"1","")</calculatedColumnFormula>
    </tableColumn>
    <tableColumn id="3" xr3:uid="{00000000-0010-0000-0600-000003000000}" name="Finalidad para la cual se obtuvieron" dataDxfId="85"/>
    <tableColumn id="4" xr3:uid="{00000000-0010-0000-0600-000004000000}" name="Fundamento legal que faculta al área administrativa para el tratamiento" dataDxfId="84"/>
    <tableColumn id="5" xr3:uid="{00000000-0010-0000-0600-000005000000}" name="Forma de obtención Directa/ Indirectamente del Titular." dataDxfId="83"/>
    <tableColumn id="6" xr3:uid="{00000000-0010-0000-0600-000006000000}" name="Sitios de resguardo" dataDxfId="82"/>
    <tableColumn id="7" xr3:uid="{00000000-0010-0000-0600-000007000000}" name="Medios de almacenamiento" dataDxfId="81"/>
    <tableColumn id="8" xr3:uid="{00000000-0010-0000-0600-000008000000}" name="Columna1" dataDxfId="80"/>
    <tableColumn id="9" xr3:uid="{00000000-0010-0000-0600-000009000000}" name="Personas que tienen acceso al sistema de datos personales" dataDxfId="79"/>
    <tableColumn id="10" xr3:uid="{00000000-0010-0000-0600-00000A00000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a8" displayName="Tabla8" ref="B39:K42" totalsRowShown="0" headerRowDxfId="77" dataDxfId="76" tableBorderDxfId="75">
  <tableColumns count="10">
    <tableColumn id="1" xr3:uid="{00000000-0010-0000-0700-000001000000}" name="Columna2" dataDxfId="74"/>
    <tableColumn id="2" xr3:uid="{00000000-0010-0000-0700-000002000000}" name="No." dataDxfId="73">
      <calculatedColumnFormula>IF(OR(B40="Pasatiempos",B40="Aficiones",B40="Deportes",B40="Juegos de su interés"),"1","")</calculatedColumnFormula>
    </tableColumn>
    <tableColumn id="3" xr3:uid="{00000000-0010-0000-0700-000003000000}" name="Finalidad para la cual se obtuvieron" dataDxfId="72"/>
    <tableColumn id="4" xr3:uid="{00000000-0010-0000-0700-000004000000}" name="Fundamento legal que faculta al área administrativa para el tratamiento" dataDxfId="71"/>
    <tableColumn id="5" xr3:uid="{00000000-0010-0000-0700-000005000000}" name="Forma de obtención Directa/ Indirectamente del Titular." dataDxfId="70"/>
    <tableColumn id="6" xr3:uid="{00000000-0010-0000-0700-000006000000}" name="Sitios de resguardo" dataDxfId="69"/>
    <tableColumn id="7" xr3:uid="{00000000-0010-0000-0700-000007000000}" name="Medios de almacenamiento" dataDxfId="68"/>
    <tableColumn id="8" xr3:uid="{00000000-0010-0000-0700-000008000000}" name="Columna1" dataDxfId="67"/>
    <tableColumn id="9" xr3:uid="{00000000-0010-0000-0700-000009000000}" name="Personas que tienen acceso al sistema de datos personales" dataDxfId="66"/>
    <tableColumn id="10" xr3:uid="{00000000-0010-0000-0700-00000A00000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a9" displayName="Tabla9" ref="B43:K46" totalsRowShown="0" headerRowDxfId="64" dataDxfId="63" tableBorderDxfId="62">
  <tableColumns count="10">
    <tableColumn id="1" xr3:uid="{00000000-0010-0000-0800-000001000000}" name="Columna2" dataDxfId="61"/>
    <tableColumn id="2" xr3:uid="{00000000-0010-0000-0800-000002000000}" name="No." dataDxfId="60">
      <calculatedColumnFormula>IF(OR(B44="Posturas ideológicas",B44="Religión que profesa",B44="Posturas filosóficas",B44="Posturas morales",B44="Posturas políticas",B44="Pertenencia a un sindicato"),"1","")</calculatedColumnFormula>
    </tableColumn>
    <tableColumn id="3" xr3:uid="{00000000-0010-0000-0800-000003000000}" name="Finalidad para la cual se obtuvieron" dataDxfId="59"/>
    <tableColumn id="4" xr3:uid="{00000000-0010-0000-0800-000004000000}" name="Fundamento legal que faculta al área administrativa para el tratamiento" dataDxfId="58"/>
    <tableColumn id="5" xr3:uid="{00000000-0010-0000-0800-000005000000}" name="Forma de obtención Directa/ Indirectamente del Titular." dataDxfId="57"/>
    <tableColumn id="6" xr3:uid="{00000000-0010-0000-0800-000006000000}" name="Sitios de resguardo" dataDxfId="56"/>
    <tableColumn id="7" xr3:uid="{00000000-0010-0000-0800-000007000000}" name="Medios de almacenamiento" dataDxfId="55"/>
    <tableColumn id="8" xr3:uid="{00000000-0010-0000-0800-000008000000}" name="Columna1" dataDxfId="54"/>
    <tableColumn id="9" xr3:uid="{00000000-0010-0000-0800-000009000000}" name="Personas que tienen acceso al sistema de datos personales" dataDxfId="53"/>
    <tableColumn id="10" xr3:uid="{00000000-0010-0000-0800-00000A00000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M92"/>
  <sheetViews>
    <sheetView tabSelected="1" zoomScale="85" zoomScaleNormal="85" workbookViewId="0">
      <selection activeCell="C4" sqref="C4:D5"/>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6" width="56.42578125" style="1" customWidth="1"/>
    <col min="7" max="8" width="39.7109375" style="1" customWidth="1"/>
    <col min="9" max="10" width="56.42578125" style="1" customWidth="1"/>
    <col min="11" max="11" width="51" style="1" customWidth="1"/>
    <col min="12" max="12" width="56.7109375" style="1" customWidth="1"/>
    <col min="13" max="16384" width="11.42578125" style="1"/>
  </cols>
  <sheetData>
    <row r="1" spans="1:13" ht="39" customHeight="1" x14ac:dyDescent="0.25">
      <c r="A1" s="243"/>
      <c r="B1" s="245" t="s">
        <v>158</v>
      </c>
      <c r="C1" s="246"/>
      <c r="D1" s="246"/>
      <c r="E1" s="246"/>
      <c r="F1" s="246"/>
      <c r="G1" s="246"/>
      <c r="H1" s="246"/>
      <c r="I1" s="246"/>
      <c r="J1" s="246"/>
      <c r="K1" s="246"/>
      <c r="L1" s="246"/>
    </row>
    <row r="2" spans="1:13" x14ac:dyDescent="0.25">
      <c r="A2" s="243"/>
      <c r="B2" s="114" t="s">
        <v>95</v>
      </c>
      <c r="C2" s="247" t="s">
        <v>184</v>
      </c>
      <c r="D2" s="247"/>
      <c r="E2" s="247"/>
      <c r="F2" s="247"/>
      <c r="G2" s="247"/>
      <c r="H2" s="247"/>
      <c r="I2" s="247"/>
      <c r="J2" s="247"/>
      <c r="K2" s="247"/>
      <c r="L2" s="248"/>
    </row>
    <row r="3" spans="1:13" ht="15.95" customHeight="1" x14ac:dyDescent="0.25">
      <c r="A3" s="243"/>
      <c r="B3" s="115" t="s">
        <v>94</v>
      </c>
      <c r="C3" s="247" t="s">
        <v>185</v>
      </c>
      <c r="D3" s="247"/>
      <c r="E3" s="247"/>
      <c r="F3" s="247"/>
      <c r="G3" s="247"/>
      <c r="H3" s="247"/>
      <c r="I3" s="247"/>
      <c r="J3" s="247"/>
      <c r="K3" s="247"/>
      <c r="L3" s="248"/>
    </row>
    <row r="4" spans="1:13" ht="15" customHeight="1" x14ac:dyDescent="0.25">
      <c r="A4" s="243"/>
      <c r="B4" s="242" t="s">
        <v>96</v>
      </c>
      <c r="C4" s="249" t="s">
        <v>186</v>
      </c>
      <c r="D4" s="249"/>
      <c r="E4" s="251" t="s">
        <v>109</v>
      </c>
      <c r="F4" s="252"/>
      <c r="G4" s="252"/>
      <c r="H4" s="252"/>
      <c r="I4" s="252"/>
      <c r="J4" s="252"/>
      <c r="K4" s="252"/>
      <c r="L4" s="253"/>
    </row>
    <row r="5" spans="1:13" ht="33" customHeight="1" thickBot="1" x14ac:dyDescent="0.3">
      <c r="A5" s="244"/>
      <c r="B5" s="242"/>
      <c r="C5" s="249"/>
      <c r="D5" s="249"/>
      <c r="E5" s="250" t="s">
        <v>167</v>
      </c>
      <c r="F5" s="250"/>
      <c r="G5" s="250"/>
      <c r="H5" s="254"/>
      <c r="I5" s="255"/>
      <c r="J5" s="255"/>
      <c r="K5" s="255"/>
      <c r="L5" s="256"/>
    </row>
    <row r="6" spans="1:13" ht="70.5" customHeight="1" thickBot="1" x14ac:dyDescent="0.3">
      <c r="A6" s="116" t="s">
        <v>97</v>
      </c>
      <c r="B6" s="117" t="s">
        <v>0</v>
      </c>
      <c r="C6" s="117" t="s">
        <v>135</v>
      </c>
      <c r="D6" s="118" t="s">
        <v>168</v>
      </c>
      <c r="E6" s="118" t="s">
        <v>98</v>
      </c>
      <c r="F6" s="118" t="s">
        <v>99</v>
      </c>
      <c r="G6" s="118" t="s">
        <v>1</v>
      </c>
      <c r="H6" s="118" t="s">
        <v>103</v>
      </c>
      <c r="I6" s="118" t="s">
        <v>143</v>
      </c>
      <c r="J6" s="118" t="s">
        <v>145</v>
      </c>
      <c r="K6" s="118" t="s">
        <v>134</v>
      </c>
      <c r="L6" s="116" t="s">
        <v>175</v>
      </c>
    </row>
    <row r="7" spans="1:13" ht="27" customHeight="1" x14ac:dyDescent="0.25">
      <c r="A7" s="194" t="s">
        <v>153</v>
      </c>
      <c r="B7" s="93" t="s">
        <v>2</v>
      </c>
      <c r="C7" s="126" t="str">
        <f t="shared" ref="C7:C14"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95" t="s">
        <v>180</v>
      </c>
      <c r="E7" s="186" t="s">
        <v>179</v>
      </c>
      <c r="F7" s="88" t="s">
        <v>137</v>
      </c>
      <c r="G7" s="91" t="s">
        <v>181</v>
      </c>
      <c r="H7" s="92" t="s">
        <v>182</v>
      </c>
      <c r="I7" s="88" t="s">
        <v>170</v>
      </c>
      <c r="J7" s="96" t="s">
        <v>183</v>
      </c>
      <c r="K7" s="97"/>
      <c r="L7" s="44">
        <v>50</v>
      </c>
      <c r="M7" s="52"/>
    </row>
    <row r="8" spans="1:13" ht="27" customHeight="1" thickBot="1" x14ac:dyDescent="0.3">
      <c r="A8" s="195"/>
      <c r="B8" s="127" t="s">
        <v>9</v>
      </c>
      <c r="C8" s="128" t="str">
        <f t="shared" si="0"/>
        <v>1</v>
      </c>
      <c r="D8" s="95" t="s">
        <v>180</v>
      </c>
      <c r="E8" s="186" t="s">
        <v>179</v>
      </c>
      <c r="F8" s="98" t="s">
        <v>137</v>
      </c>
      <c r="G8" s="95" t="s">
        <v>181</v>
      </c>
      <c r="H8" s="99" t="s">
        <v>182</v>
      </c>
      <c r="I8" s="102" t="s">
        <v>170</v>
      </c>
      <c r="J8" s="100" t="s">
        <v>183</v>
      </c>
      <c r="K8" s="101"/>
      <c r="L8" s="234"/>
    </row>
    <row r="9" spans="1:13" ht="27" customHeight="1" thickBot="1" x14ac:dyDescent="0.3">
      <c r="A9" s="195"/>
      <c r="B9" s="176" t="s">
        <v>10</v>
      </c>
      <c r="C9" s="177" t="str">
        <f t="shared" si="0"/>
        <v>1</v>
      </c>
      <c r="D9" s="95" t="s">
        <v>180</v>
      </c>
      <c r="E9" s="186" t="s">
        <v>179</v>
      </c>
      <c r="F9" s="180" t="s">
        <v>137</v>
      </c>
      <c r="G9" s="181" t="s">
        <v>181</v>
      </c>
      <c r="H9" s="182" t="s">
        <v>182</v>
      </c>
      <c r="I9" s="183" t="s">
        <v>172</v>
      </c>
      <c r="J9" s="184" t="s">
        <v>183</v>
      </c>
      <c r="K9" s="185"/>
      <c r="L9" s="234"/>
    </row>
    <row r="10" spans="1:13" ht="27" customHeight="1" thickBot="1" x14ac:dyDescent="0.3">
      <c r="A10" s="195"/>
      <c r="B10" s="176" t="s">
        <v>12</v>
      </c>
      <c r="C10" s="177" t="str">
        <f t="shared" si="0"/>
        <v>1</v>
      </c>
      <c r="D10" s="95" t="s">
        <v>180</v>
      </c>
      <c r="E10" s="186" t="s">
        <v>179</v>
      </c>
      <c r="F10" s="180" t="s">
        <v>137</v>
      </c>
      <c r="G10" s="181" t="s">
        <v>181</v>
      </c>
      <c r="H10" s="182" t="s">
        <v>182</v>
      </c>
      <c r="I10" s="183" t="s">
        <v>172</v>
      </c>
      <c r="J10" s="184" t="s">
        <v>183</v>
      </c>
      <c r="K10" s="185"/>
      <c r="L10" s="234"/>
    </row>
    <row r="11" spans="1:13" ht="27" customHeight="1" thickBot="1" x14ac:dyDescent="0.3">
      <c r="A11" s="195"/>
      <c r="B11" s="176"/>
      <c r="C11" s="177" t="str">
        <f t="shared" si="0"/>
        <v/>
      </c>
      <c r="D11" s="178"/>
      <c r="E11" s="179"/>
      <c r="F11" s="180"/>
      <c r="G11" s="181"/>
      <c r="H11" s="182"/>
      <c r="I11" s="183"/>
      <c r="J11" s="184"/>
      <c r="K11" s="185"/>
      <c r="L11" s="234"/>
    </row>
    <row r="12" spans="1:13" ht="27" customHeight="1" thickBot="1" x14ac:dyDescent="0.3">
      <c r="A12" s="195"/>
      <c r="B12" s="176"/>
      <c r="C12" s="177" t="str">
        <f t="shared" si="0"/>
        <v/>
      </c>
      <c r="D12" s="178"/>
      <c r="E12" s="179"/>
      <c r="F12" s="180"/>
      <c r="G12" s="181"/>
      <c r="H12" s="182"/>
      <c r="I12" s="183"/>
      <c r="J12" s="184"/>
      <c r="K12" s="185"/>
      <c r="L12" s="234"/>
    </row>
    <row r="13" spans="1:13" ht="27" customHeight="1" thickBot="1" x14ac:dyDescent="0.3">
      <c r="A13" s="195"/>
      <c r="B13" s="176"/>
      <c r="C13" s="177" t="str">
        <f t="shared" si="0"/>
        <v/>
      </c>
      <c r="D13" s="178"/>
      <c r="E13" s="179"/>
      <c r="F13" s="180"/>
      <c r="G13" s="181"/>
      <c r="H13" s="182"/>
      <c r="I13" s="183"/>
      <c r="J13" s="184"/>
      <c r="K13" s="185"/>
      <c r="L13" s="234"/>
    </row>
    <row r="14" spans="1:13" ht="30" hidden="1" customHeight="1" thickBot="1" x14ac:dyDescent="0.3">
      <c r="A14" s="196"/>
      <c r="B14" s="129"/>
      <c r="C14" s="129" t="str">
        <f t="shared" si="0"/>
        <v/>
      </c>
      <c r="D14" s="34"/>
      <c r="E14" s="35"/>
      <c r="F14" s="102"/>
      <c r="G14" s="37"/>
      <c r="H14" s="38"/>
      <c r="I14" s="88"/>
      <c r="J14" s="35"/>
      <c r="K14" s="41"/>
      <c r="L14" s="234"/>
    </row>
    <row r="15" spans="1:13" s="28" customFormat="1" ht="30" hidden="1" customHeight="1" thickBot="1" x14ac:dyDescent="0.3">
      <c r="A15" s="125"/>
      <c r="B15" s="130" t="s">
        <v>177</v>
      </c>
      <c r="C15" s="131" t="s">
        <v>135</v>
      </c>
      <c r="D15" s="132" t="s">
        <v>178</v>
      </c>
      <c r="E15" s="133" t="s">
        <v>139</v>
      </c>
      <c r="F15" s="25" t="s">
        <v>140</v>
      </c>
      <c r="G15" s="133" t="s">
        <v>141</v>
      </c>
      <c r="H15" s="134" t="s">
        <v>142</v>
      </c>
      <c r="I15" s="88" t="s">
        <v>173</v>
      </c>
      <c r="J15" s="132" t="s">
        <v>144</v>
      </c>
      <c r="K15" s="24" t="s">
        <v>146</v>
      </c>
      <c r="L15" s="234"/>
    </row>
    <row r="16" spans="1:13" ht="30" customHeight="1" x14ac:dyDescent="0.25">
      <c r="A16" s="197" t="s">
        <v>154</v>
      </c>
      <c r="B16" s="135"/>
      <c r="C16" s="136" t="str">
        <f>IF(OR(B16="Color de la piel",B16="Color del iris",B16="Color del cabello",B16="Señas particulares", B16="Estatura", B16="Peso",B16="Cicatrices",B16="Tipo de sangre"),"1","")</f>
        <v/>
      </c>
      <c r="D16" s="43"/>
      <c r="E16" s="30"/>
      <c r="F16" s="25"/>
      <c r="G16" s="30"/>
      <c r="H16" s="30"/>
      <c r="I16" s="88"/>
      <c r="J16" s="30"/>
      <c r="K16" s="79"/>
      <c r="L16" s="234"/>
    </row>
    <row r="17" spans="1:12" ht="30" customHeight="1" thickBot="1" x14ac:dyDescent="0.3">
      <c r="A17" s="198"/>
      <c r="B17" s="137"/>
      <c r="C17" s="126" t="str">
        <f t="shared" ref="C17:C18" si="1">IF(OR(B17="Color de la piel",B17="Color del iris",B17="Color del cabello",B17="Señas particulares", B17="Estatura", B17="Peso",B17="Cicatrices",B17="Tipo de sangre"),"1","")</f>
        <v/>
      </c>
      <c r="D17" s="23"/>
      <c r="E17" s="22"/>
      <c r="F17" s="25"/>
      <c r="G17" s="22"/>
      <c r="H17" s="22"/>
      <c r="I17" s="88"/>
      <c r="J17" s="23"/>
      <c r="K17" s="24"/>
      <c r="L17" s="234"/>
    </row>
    <row r="18" spans="1:12" ht="15" hidden="1" customHeight="1" thickBot="1" x14ac:dyDescent="0.3">
      <c r="A18" s="199"/>
      <c r="B18" s="138"/>
      <c r="C18" s="139" t="str">
        <f t="shared" si="1"/>
        <v/>
      </c>
      <c r="D18" s="23"/>
      <c r="E18" s="22"/>
      <c r="F18" s="25"/>
      <c r="G18" s="22"/>
      <c r="H18" s="22"/>
      <c r="I18" s="88"/>
      <c r="J18" s="23"/>
      <c r="K18" s="24"/>
      <c r="L18" s="234"/>
    </row>
    <row r="19" spans="1:12" ht="15" hidden="1" customHeight="1" thickBot="1" x14ac:dyDescent="0.3">
      <c r="A19" s="85"/>
      <c r="B19" s="140" t="s">
        <v>177</v>
      </c>
      <c r="C19" s="141" t="s">
        <v>135</v>
      </c>
      <c r="D19" s="142" t="s">
        <v>178</v>
      </c>
      <c r="E19" s="143" t="s">
        <v>139</v>
      </c>
      <c r="F19" s="144" t="s">
        <v>140</v>
      </c>
      <c r="G19" s="133" t="s">
        <v>141</v>
      </c>
      <c r="H19" s="134" t="s">
        <v>142</v>
      </c>
      <c r="I19" s="88" t="s">
        <v>173</v>
      </c>
      <c r="J19" s="142" t="s">
        <v>144</v>
      </c>
      <c r="K19" s="24" t="s">
        <v>146</v>
      </c>
      <c r="L19" s="234"/>
    </row>
    <row r="20" spans="1:12" ht="20.100000000000001" customHeight="1" x14ac:dyDescent="0.25">
      <c r="A20" s="204" t="s">
        <v>120</v>
      </c>
      <c r="B20" s="145"/>
      <c r="C20" s="136" t="str">
        <f>IF(OR(B20="Puesto o cargo que desempeña o área",B20="Domicilio de trabajo",B20="Correo electrónico institucional",B20="Teléfono institucional",B20="Referencias laborales", B20="Referencias personales",B20="Información generada durante los procesos de reclutamiento, selección y contratación",B20="Trayectoria laboral",B20="Capacitación laboral"),"1","")</f>
        <v/>
      </c>
      <c r="D20" s="42"/>
      <c r="E20" s="31"/>
      <c r="F20" s="30"/>
      <c r="G20" s="31"/>
      <c r="H20" s="32"/>
      <c r="I20" s="113"/>
      <c r="J20" s="31"/>
      <c r="K20" s="78"/>
      <c r="L20" s="234"/>
    </row>
    <row r="21" spans="1:12" ht="20.100000000000001" customHeight="1" thickBot="1" x14ac:dyDescent="0.3">
      <c r="A21" s="205"/>
      <c r="B21" s="93"/>
      <c r="C21" s="126" t="str">
        <f>IF(OR(B21="Puesto o cargo que desempeña o área",B21="Domicilio de trabajo",B21="Correo electrónico institucional",B21="Teléfono institucional",B21="Referencias laborales", B21="Referencias personales",B21="Información generada durante los procesos de reclutamiento, selección y contratación",B21="Trayectoria laboral",B21="Capacitación laboral"),"1","")</f>
        <v/>
      </c>
      <c r="D21" s="89"/>
      <c r="E21" s="90"/>
      <c r="F21" s="20"/>
      <c r="G21" s="91"/>
      <c r="H21" s="92"/>
      <c r="I21" s="88"/>
      <c r="J21" s="90"/>
      <c r="K21" s="21"/>
      <c r="L21" s="234"/>
    </row>
    <row r="22" spans="1:12" ht="9.9499999999999993" hidden="1" customHeight="1" thickBot="1" x14ac:dyDescent="0.3">
      <c r="A22" s="206"/>
      <c r="B22" s="138"/>
      <c r="C22" s="139" t="str">
        <f t="shared" ref="C22" si="2">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
      </c>
      <c r="D22" s="95"/>
      <c r="E22" s="91"/>
      <c r="F22" s="25"/>
      <c r="G22" s="91"/>
      <c r="H22" s="92"/>
      <c r="I22" s="88"/>
      <c r="J22" s="91"/>
      <c r="K22" s="21"/>
      <c r="L22" s="234"/>
    </row>
    <row r="23" spans="1:12" ht="39.950000000000003" hidden="1" customHeight="1" thickBot="1" x14ac:dyDescent="0.3">
      <c r="A23" s="86"/>
      <c r="B23" s="140" t="s">
        <v>177</v>
      </c>
      <c r="C23" s="141" t="s">
        <v>135</v>
      </c>
      <c r="D23" s="142" t="s">
        <v>178</v>
      </c>
      <c r="E23" s="143" t="s">
        <v>139</v>
      </c>
      <c r="F23" s="144" t="s">
        <v>140</v>
      </c>
      <c r="G23" s="133" t="s">
        <v>141</v>
      </c>
      <c r="H23" s="134" t="s">
        <v>142</v>
      </c>
      <c r="I23" s="88" t="s">
        <v>173</v>
      </c>
      <c r="J23" s="142" t="s">
        <v>144</v>
      </c>
      <c r="K23" s="24" t="s">
        <v>146</v>
      </c>
      <c r="L23" s="234"/>
    </row>
    <row r="24" spans="1:12" x14ac:dyDescent="0.25">
      <c r="A24" s="197" t="s">
        <v>121</v>
      </c>
      <c r="B24" s="135"/>
      <c r="C24" s="136" t="str">
        <f>IF(OR(B24="Trayectoria educativa",B24="Escolaridad",B24="Títulos",B24="Cédula profesional",B24="Certificados",B24="Reconocimientos"),"1","")</f>
        <v/>
      </c>
      <c r="D24" s="104"/>
      <c r="E24" s="33"/>
      <c r="F24" s="30"/>
      <c r="G24" s="33"/>
      <c r="H24" s="33"/>
      <c r="I24" s="113"/>
      <c r="J24" s="104"/>
      <c r="K24" s="105"/>
      <c r="L24" s="234"/>
    </row>
    <row r="25" spans="1:12" ht="15.75" thickBot="1" x14ac:dyDescent="0.3">
      <c r="A25" s="198"/>
      <c r="B25" s="146"/>
      <c r="C25" s="147" t="str">
        <f t="shared" ref="C25:C26" si="3">IF(OR(B25="Trayectoria educativa",B25="Escolaridad",B25="Títulos",B25="Cédula profesional",B25="Certificados",B25="Reconocimientos"),"1","")</f>
        <v/>
      </c>
      <c r="D25" s="40"/>
      <c r="E25" s="39"/>
      <c r="F25" s="36"/>
      <c r="G25" s="39"/>
      <c r="H25" s="39"/>
      <c r="I25" s="88"/>
      <c r="J25" s="40"/>
      <c r="K25" s="77"/>
      <c r="L25" s="234"/>
    </row>
    <row r="26" spans="1:12" ht="9.9499999999999993" hidden="1" customHeight="1" thickBot="1" x14ac:dyDescent="0.3">
      <c r="A26" s="199"/>
      <c r="B26" s="148"/>
      <c r="C26" s="128" t="str">
        <f t="shared" si="3"/>
        <v/>
      </c>
      <c r="D26" s="106"/>
      <c r="E26" s="103"/>
      <c r="F26" s="25"/>
      <c r="G26" s="103"/>
      <c r="H26" s="103"/>
      <c r="I26" s="88"/>
      <c r="J26" s="106"/>
      <c r="K26" s="80"/>
      <c r="L26" s="234"/>
    </row>
    <row r="27" spans="1:12" ht="39.950000000000003" hidden="1" customHeight="1" thickBot="1" x14ac:dyDescent="0.3">
      <c r="A27" s="87"/>
      <c r="B27" s="149" t="s">
        <v>177</v>
      </c>
      <c r="C27" s="149" t="s">
        <v>135</v>
      </c>
      <c r="D27" s="150" t="s">
        <v>160</v>
      </c>
      <c r="E27" s="151" t="s">
        <v>139</v>
      </c>
      <c r="F27" s="22" t="s">
        <v>140</v>
      </c>
      <c r="G27" s="152" t="s">
        <v>141</v>
      </c>
      <c r="H27" s="153" t="s">
        <v>142</v>
      </c>
      <c r="I27" s="88" t="s">
        <v>173</v>
      </c>
      <c r="J27" s="150" t="s">
        <v>144</v>
      </c>
      <c r="K27" s="154" t="s">
        <v>146</v>
      </c>
      <c r="L27" s="234"/>
    </row>
    <row r="28" spans="1:12" ht="15" customHeight="1" x14ac:dyDescent="0.25">
      <c r="A28" s="207" t="s">
        <v>122</v>
      </c>
      <c r="B28" s="155"/>
      <c r="C28" s="156" t="str">
        <f>IF(OR(B28="Bienes muebles",B28="Bienes inmuebles",B28="Información financiera",B28="Información fiscal", B28="Historial crediticio",B28="Sueldo",B28="Ingresos",B28="Egresos",B28="Cuentas bancarias / número de Cta.",B28="Número de tarjetas de crédito /débito",B28="Código de seguridad tarjeta",B28="Fecha de vencimiento",B28="Seguros",B28="Afores"),"1","")</f>
        <v/>
      </c>
      <c r="D28" s="19"/>
      <c r="E28" s="20"/>
      <c r="F28" s="25"/>
      <c r="G28" s="20"/>
      <c r="H28" s="20"/>
      <c r="I28" s="113"/>
      <c r="J28" s="19"/>
      <c r="K28" s="80"/>
      <c r="L28" s="234"/>
    </row>
    <row r="29" spans="1:12" ht="15.75" thickBot="1" x14ac:dyDescent="0.3">
      <c r="A29" s="208"/>
      <c r="B29" s="146"/>
      <c r="C29" s="147" t="str">
        <f t="shared" ref="C29:C30" si="4">IF(OR(B29="Bienes muebles",B29="Bienes inmuebles",B29="Información financiera",B29="Información fiscal", B29="Historial crediticio",B29="Sueldo",B29="Ingresos",B29="Egresos",B29="Cuentas bancarias / número de Cta.",B29="Número de tarjetas de crédito /débito",B29="Código de seguridad tarjeta",B29="Fecha de vencimiento",B29="Seguros",B29="Afores"),"1","")</f>
        <v/>
      </c>
      <c r="D29" s="40"/>
      <c r="E29" s="39"/>
      <c r="F29" s="36"/>
      <c r="G29" s="39"/>
      <c r="H29" s="39"/>
      <c r="I29" s="88"/>
      <c r="J29" s="40"/>
      <c r="K29" s="77"/>
      <c r="L29" s="234"/>
    </row>
    <row r="30" spans="1:12" ht="15" hidden="1" customHeight="1" thickBot="1" x14ac:dyDescent="0.3">
      <c r="A30" s="209"/>
      <c r="B30" s="127"/>
      <c r="C30" s="128" t="str">
        <f t="shared" si="4"/>
        <v/>
      </c>
      <c r="D30" s="106"/>
      <c r="E30" s="103"/>
      <c r="F30" s="25"/>
      <c r="G30" s="103"/>
      <c r="H30" s="103"/>
      <c r="I30" s="88"/>
      <c r="J30" s="106"/>
      <c r="K30" s="80"/>
      <c r="L30" s="234"/>
    </row>
    <row r="31" spans="1:12" ht="39.950000000000003" hidden="1" customHeight="1" thickBot="1" x14ac:dyDescent="0.3">
      <c r="A31" s="85"/>
      <c r="B31" s="149" t="s">
        <v>177</v>
      </c>
      <c r="C31" s="149" t="s">
        <v>135</v>
      </c>
      <c r="D31" s="150" t="s">
        <v>160</v>
      </c>
      <c r="E31" s="151" t="s">
        <v>139</v>
      </c>
      <c r="F31" s="22" t="s">
        <v>140</v>
      </c>
      <c r="G31" s="152" t="s">
        <v>141</v>
      </c>
      <c r="H31" s="153" t="s">
        <v>142</v>
      </c>
      <c r="I31" s="88" t="s">
        <v>173</v>
      </c>
      <c r="J31" s="150" t="s">
        <v>144</v>
      </c>
      <c r="K31" s="154" t="s">
        <v>146</v>
      </c>
      <c r="L31" s="234"/>
    </row>
    <row r="32" spans="1:12" x14ac:dyDescent="0.25">
      <c r="A32" s="197" t="s">
        <v>123</v>
      </c>
      <c r="B32" s="155"/>
      <c r="C32" s="156" t="str">
        <f>IF(OR(B32="Imagen del iris",B32="Mapa de venas",B32="Huella dactilar",B32="Palma de la mano"),"1","")</f>
        <v/>
      </c>
      <c r="D32" s="19"/>
      <c r="E32" s="20"/>
      <c r="F32" s="25"/>
      <c r="G32" s="20"/>
      <c r="H32" s="20"/>
      <c r="I32" s="113"/>
      <c r="J32" s="19"/>
      <c r="K32" s="80"/>
      <c r="L32" s="234"/>
    </row>
    <row r="33" spans="1:12" ht="15.75" thickBot="1" x14ac:dyDescent="0.3">
      <c r="A33" s="198"/>
      <c r="B33" s="146"/>
      <c r="C33" s="147" t="str">
        <f t="shared" ref="C33:C34" si="5">IF(OR(B33="Imagen del iris",B33="Mapa de venas",B33="Huella dactilar",B33="Palma de la mano"),"1","")</f>
        <v/>
      </c>
      <c r="D33" s="40"/>
      <c r="E33" s="39"/>
      <c r="F33" s="36"/>
      <c r="G33" s="39"/>
      <c r="H33" s="39"/>
      <c r="I33" s="102"/>
      <c r="J33" s="40"/>
      <c r="K33" s="77"/>
      <c r="L33" s="234"/>
    </row>
    <row r="34" spans="1:12" ht="15" hidden="1" customHeight="1" thickBot="1" x14ac:dyDescent="0.3">
      <c r="A34" s="199"/>
      <c r="B34" s="148"/>
      <c r="C34" s="128" t="str">
        <f t="shared" si="5"/>
        <v/>
      </c>
      <c r="D34" s="106"/>
      <c r="E34" s="103"/>
      <c r="F34" s="25"/>
      <c r="G34" s="103"/>
      <c r="H34" s="103"/>
      <c r="I34" s="88"/>
      <c r="J34" s="106"/>
      <c r="K34" s="80"/>
      <c r="L34" s="234"/>
    </row>
    <row r="35" spans="1:12" ht="39.950000000000003" hidden="1" customHeight="1" thickBot="1" x14ac:dyDescent="0.3">
      <c r="A35" s="85"/>
      <c r="B35" s="156" t="s">
        <v>177</v>
      </c>
      <c r="C35" s="156" t="s">
        <v>135</v>
      </c>
      <c r="D35" s="150" t="s">
        <v>160</v>
      </c>
      <c r="E35" s="151" t="s">
        <v>139</v>
      </c>
      <c r="F35" s="22" t="s">
        <v>140</v>
      </c>
      <c r="G35" s="152" t="s">
        <v>141</v>
      </c>
      <c r="H35" s="153" t="s">
        <v>142</v>
      </c>
      <c r="I35" s="88" t="s">
        <v>173</v>
      </c>
      <c r="J35" s="150" t="s">
        <v>144</v>
      </c>
      <c r="K35" s="157" t="s">
        <v>146</v>
      </c>
      <c r="L35" s="234"/>
    </row>
    <row r="36" spans="1:12" x14ac:dyDescent="0.25">
      <c r="A36" s="204" t="s">
        <v>124</v>
      </c>
      <c r="B36" s="93"/>
      <c r="C36" s="126" t="str">
        <f>IF(OR(B36="Entradas al país",B36="Salidas del país",B36="Tiempo de permanencia en el país",B36="Calidad migratoria",B36="Derechos de residencia",B36="Aseguramiento",B36="Repatriación"),"1","")</f>
        <v/>
      </c>
      <c r="D36" s="19"/>
      <c r="E36" s="20"/>
      <c r="F36" s="25"/>
      <c r="G36" s="20"/>
      <c r="H36" s="20"/>
      <c r="I36" s="88"/>
      <c r="J36" s="19"/>
      <c r="K36" s="80"/>
      <c r="L36" s="234"/>
    </row>
    <row r="37" spans="1:12" ht="15.75" thickBot="1" x14ac:dyDescent="0.3">
      <c r="A37" s="210"/>
      <c r="B37" s="146"/>
      <c r="C37" s="147" t="str">
        <f t="shared" ref="C37:C38" si="6">IF(OR(B37="Entradas al país",B37="Salidas del país",B37="Tiempo de permanencia en el país",B37="Calidad migratoria",B37="Derechos de residencia",B37="Aseguramiento",B37="Repatriación"),"1","")</f>
        <v/>
      </c>
      <c r="D37" s="40"/>
      <c r="E37" s="39"/>
      <c r="F37" s="36"/>
      <c r="G37" s="39"/>
      <c r="H37" s="39"/>
      <c r="I37" s="88"/>
      <c r="J37" s="40"/>
      <c r="K37" s="77"/>
      <c r="L37" s="234"/>
    </row>
    <row r="38" spans="1:12" ht="15.75" hidden="1" thickBot="1" x14ac:dyDescent="0.3">
      <c r="A38" s="211"/>
      <c r="B38" s="127"/>
      <c r="C38" s="128" t="str">
        <f t="shared" si="6"/>
        <v/>
      </c>
      <c r="D38" s="106"/>
      <c r="E38" s="103"/>
      <c r="F38" s="25"/>
      <c r="G38" s="103"/>
      <c r="H38" s="103"/>
      <c r="I38" s="88"/>
      <c r="J38" s="106"/>
      <c r="K38" s="80"/>
      <c r="L38" s="234"/>
    </row>
    <row r="39" spans="1:12" ht="29.25" hidden="1" thickBot="1" x14ac:dyDescent="0.3">
      <c r="A39" s="86"/>
      <c r="B39" s="149" t="s">
        <v>177</v>
      </c>
      <c r="C39" s="149" t="s">
        <v>135</v>
      </c>
      <c r="D39" s="150" t="s">
        <v>160</v>
      </c>
      <c r="E39" s="151" t="s">
        <v>139</v>
      </c>
      <c r="F39" s="22" t="s">
        <v>140</v>
      </c>
      <c r="G39" s="152" t="s">
        <v>141</v>
      </c>
      <c r="H39" s="153" t="s">
        <v>142</v>
      </c>
      <c r="I39" s="88" t="s">
        <v>173</v>
      </c>
      <c r="J39" s="150" t="s">
        <v>144</v>
      </c>
      <c r="K39" s="157" t="s">
        <v>146</v>
      </c>
      <c r="L39" s="234"/>
    </row>
    <row r="40" spans="1:12" ht="15" customHeight="1" x14ac:dyDescent="0.25">
      <c r="A40" s="197" t="s">
        <v>125</v>
      </c>
      <c r="B40" s="155"/>
      <c r="C40" s="158" t="str">
        <f t="shared" ref="C40:C42" si="7">IF(OR(B40="Pasatiempos",B40="Aficiones",B40="Deportes",B40="Juegos de su interés"),"1","")</f>
        <v/>
      </c>
      <c r="D40" s="19"/>
      <c r="E40" s="20"/>
      <c r="F40" s="25"/>
      <c r="G40" s="20"/>
      <c r="H40" s="20"/>
      <c r="I40" s="113"/>
      <c r="J40" s="19"/>
      <c r="K40" s="105"/>
      <c r="L40" s="234"/>
    </row>
    <row r="41" spans="1:12" ht="15.75" thickBot="1" x14ac:dyDescent="0.3">
      <c r="A41" s="198"/>
      <c r="B41" s="146"/>
      <c r="C41" s="159" t="str">
        <f t="shared" si="7"/>
        <v/>
      </c>
      <c r="D41" s="40"/>
      <c r="E41" s="39"/>
      <c r="F41" s="36"/>
      <c r="G41" s="39"/>
      <c r="H41" s="39"/>
      <c r="I41" s="88"/>
      <c r="J41" s="40"/>
      <c r="K41" s="77"/>
      <c r="L41" s="234"/>
    </row>
    <row r="42" spans="1:12" ht="15" hidden="1" customHeight="1" thickBot="1" x14ac:dyDescent="0.3">
      <c r="A42" s="199"/>
      <c r="B42" s="148"/>
      <c r="C42" s="160" t="str">
        <f t="shared" si="7"/>
        <v/>
      </c>
      <c r="D42" s="106"/>
      <c r="E42" s="103"/>
      <c r="F42" s="25"/>
      <c r="G42" s="103"/>
      <c r="H42" s="103"/>
      <c r="I42" s="88"/>
      <c r="J42" s="106"/>
      <c r="K42" s="80"/>
      <c r="L42" s="234"/>
    </row>
    <row r="43" spans="1:12" ht="39.950000000000003" hidden="1" customHeight="1" thickBot="1" x14ac:dyDescent="0.3">
      <c r="A43" s="85"/>
      <c r="B43" s="149" t="s">
        <v>177</v>
      </c>
      <c r="C43" s="149" t="s">
        <v>135</v>
      </c>
      <c r="D43" s="150" t="s">
        <v>160</v>
      </c>
      <c r="E43" s="151" t="s">
        <v>139</v>
      </c>
      <c r="F43" s="22" t="s">
        <v>140</v>
      </c>
      <c r="G43" s="152" t="s">
        <v>141</v>
      </c>
      <c r="H43" s="153" t="s">
        <v>142</v>
      </c>
      <c r="I43" s="88" t="s">
        <v>173</v>
      </c>
      <c r="J43" s="150" t="s">
        <v>144</v>
      </c>
      <c r="K43" s="157" t="s">
        <v>146</v>
      </c>
      <c r="L43" s="234"/>
    </row>
    <row r="44" spans="1:12" ht="38.1" customHeight="1" x14ac:dyDescent="0.25">
      <c r="A44" s="207" t="s">
        <v>152</v>
      </c>
      <c r="B44" s="161"/>
      <c r="C44" s="156" t="str">
        <f>IF(OR(B44="Posturas ideológicas",B44="Religión que profesa",B44="Posturas filosóficas",B44="Posturas morales",B44="Posturas políticas",B44="Pertenencia a un sindicato"),"1","")</f>
        <v/>
      </c>
      <c r="D44" s="26"/>
      <c r="E44" s="27"/>
      <c r="F44" s="45"/>
      <c r="G44" s="27"/>
      <c r="H44" s="27"/>
      <c r="I44" s="113"/>
      <c r="J44" s="26"/>
      <c r="K44" s="80"/>
      <c r="L44" s="234"/>
    </row>
    <row r="45" spans="1:12" ht="38.1" customHeight="1" thickBot="1" x14ac:dyDescent="0.3">
      <c r="A45" s="202"/>
      <c r="B45" s="162"/>
      <c r="C45" s="126" t="str">
        <f t="shared" ref="C45:C46" si="8">IF(OR(B45="Posturas ideológicas",B45="Religión que profesa",B45="Posturas filosóficas",B45="Posturas morales",B45="Posturas políticas",B45="Pertenencia a un sindicato"),"1","")</f>
        <v/>
      </c>
      <c r="D45" s="94"/>
      <c r="E45" s="94"/>
      <c r="F45" s="93"/>
      <c r="G45" s="94"/>
      <c r="H45" s="94"/>
      <c r="I45" s="88"/>
      <c r="J45" s="94"/>
      <c r="K45" s="107"/>
      <c r="L45" s="235"/>
    </row>
    <row r="46" spans="1:12" ht="15" hidden="1" customHeight="1" thickBot="1" x14ac:dyDescent="0.3">
      <c r="A46" s="209"/>
      <c r="B46" s="163"/>
      <c r="C46" s="147" t="str">
        <f t="shared" si="8"/>
        <v/>
      </c>
      <c r="D46" s="108"/>
      <c r="E46" s="102"/>
      <c r="F46" s="36"/>
      <c r="G46" s="102"/>
      <c r="H46" s="102"/>
      <c r="I46" s="88"/>
      <c r="J46" s="108"/>
      <c r="K46" s="77"/>
      <c r="L46" s="234"/>
    </row>
    <row r="47" spans="1:12" ht="36" hidden="1" customHeight="1" thickBot="1" x14ac:dyDescent="0.3">
      <c r="A47" s="85"/>
      <c r="B47" s="126" t="s">
        <v>177</v>
      </c>
      <c r="C47" s="126" t="s">
        <v>135</v>
      </c>
      <c r="D47" s="132" t="s">
        <v>160</v>
      </c>
      <c r="E47" s="133" t="s">
        <v>139</v>
      </c>
      <c r="F47" s="45" t="s">
        <v>140</v>
      </c>
      <c r="G47" s="133" t="s">
        <v>141</v>
      </c>
      <c r="H47" s="134" t="s">
        <v>142</v>
      </c>
      <c r="I47" s="88" t="s">
        <v>173</v>
      </c>
      <c r="J47" s="132" t="s">
        <v>144</v>
      </c>
      <c r="K47" s="157" t="s">
        <v>146</v>
      </c>
      <c r="L47" s="234"/>
    </row>
    <row r="48" spans="1:12" x14ac:dyDescent="0.25">
      <c r="A48" s="197" t="s">
        <v>126</v>
      </c>
      <c r="B48" s="164"/>
      <c r="C48" s="136" t="str">
        <f t="shared" ref="C48:C49" si="9">IF(OR(B48="Estado de salud físico presente, pasado o futuro",B48="Diagnóstico",B48="Estado de salud mental presente, pasado o futuro",B48="Información genética"),"1","")</f>
        <v/>
      </c>
      <c r="D48" s="104"/>
      <c r="E48" s="33"/>
      <c r="F48" s="30"/>
      <c r="G48" s="33"/>
      <c r="H48" s="33"/>
      <c r="I48" s="113"/>
      <c r="J48" s="104"/>
      <c r="K48" s="105"/>
      <c r="L48" s="234"/>
    </row>
    <row r="49" spans="1:12" ht="15.75" thickBot="1" x14ac:dyDescent="0.3">
      <c r="A49" s="198"/>
      <c r="B49" s="165"/>
      <c r="C49" s="147" t="str">
        <f t="shared" si="9"/>
        <v/>
      </c>
      <c r="D49" s="40"/>
      <c r="E49" s="39"/>
      <c r="F49" s="36"/>
      <c r="G49" s="39"/>
      <c r="H49" s="39"/>
      <c r="I49" s="88"/>
      <c r="J49" s="40"/>
      <c r="K49" s="77"/>
      <c r="L49" s="234"/>
    </row>
    <row r="50" spans="1:12" ht="39.950000000000003" hidden="1" customHeight="1" thickBot="1" x14ac:dyDescent="0.3">
      <c r="A50" s="199"/>
      <c r="B50" s="165"/>
      <c r="C50" s="147" t="str">
        <f t="shared" ref="C50" si="10">IF(OR(B50="Estado de salud físico presente, pasado o futuro",B50="Diagnóstico",B50="Estado de salud mental presente, pasado o futuro",B50="Información genética"),"1","")</f>
        <v/>
      </c>
      <c r="D50" s="108"/>
      <c r="E50" s="102"/>
      <c r="F50" s="36"/>
      <c r="G50" s="102"/>
      <c r="H50" s="102"/>
      <c r="I50" s="88"/>
      <c r="J50" s="108"/>
      <c r="K50" s="77"/>
      <c r="L50" s="234"/>
    </row>
    <row r="51" spans="1:12" ht="39.950000000000003" hidden="1" customHeight="1" thickBot="1" x14ac:dyDescent="0.3">
      <c r="A51" s="85"/>
      <c r="B51" s="128" t="s">
        <v>177</v>
      </c>
      <c r="C51" s="128" t="s">
        <v>135</v>
      </c>
      <c r="D51" s="166" t="s">
        <v>160</v>
      </c>
      <c r="E51" s="152" t="s">
        <v>139</v>
      </c>
      <c r="F51" s="25" t="s">
        <v>140</v>
      </c>
      <c r="G51" s="152" t="s">
        <v>141</v>
      </c>
      <c r="H51" s="153" t="s">
        <v>142</v>
      </c>
      <c r="I51" s="88" t="s">
        <v>173</v>
      </c>
      <c r="J51" s="166" t="s">
        <v>144</v>
      </c>
      <c r="K51" s="157" t="s">
        <v>146</v>
      </c>
      <c r="L51" s="234"/>
    </row>
    <row r="52" spans="1:12" x14ac:dyDescent="0.25">
      <c r="A52" s="207" t="s">
        <v>127</v>
      </c>
      <c r="B52" s="161"/>
      <c r="C52" s="156" t="str">
        <f>IF(OR(B52="Preferencias sexuales",B52="Prácticas o hábitos sexuales"),"1","")</f>
        <v/>
      </c>
      <c r="D52" s="19"/>
      <c r="E52" s="20"/>
      <c r="F52" s="25"/>
      <c r="G52" s="20"/>
      <c r="H52" s="20"/>
      <c r="I52" s="113"/>
      <c r="J52" s="19"/>
      <c r="K52" s="80"/>
      <c r="L52" s="234"/>
    </row>
    <row r="53" spans="1:12" ht="15.75" thickBot="1" x14ac:dyDescent="0.3">
      <c r="A53" s="208"/>
      <c r="B53" s="165"/>
      <c r="C53" s="147" t="str">
        <f t="shared" ref="C53:C54" si="11">IF(OR(B53="Preferencias sexuales",B53="Prácticas o hábitos sexuales"),"1","")</f>
        <v/>
      </c>
      <c r="D53" s="40"/>
      <c r="E53" s="39"/>
      <c r="F53" s="36"/>
      <c r="G53" s="39"/>
      <c r="H53" s="39"/>
      <c r="I53" s="88"/>
      <c r="J53" s="40"/>
      <c r="K53" s="77"/>
      <c r="L53" s="234"/>
    </row>
    <row r="54" spans="1:12" ht="23.25" hidden="1" customHeight="1" thickBot="1" x14ac:dyDescent="0.3">
      <c r="A54" s="209"/>
      <c r="B54" s="167"/>
      <c r="C54" s="128" t="str">
        <f t="shared" si="11"/>
        <v/>
      </c>
      <c r="D54" s="106"/>
      <c r="E54" s="103"/>
      <c r="F54" s="25"/>
      <c r="G54" s="103"/>
      <c r="H54" s="103"/>
      <c r="I54" s="88"/>
      <c r="J54" s="106"/>
      <c r="K54" s="80"/>
      <c r="L54" s="234"/>
    </row>
    <row r="55" spans="1:12" ht="23.25" hidden="1" customHeight="1" thickBot="1" x14ac:dyDescent="0.3">
      <c r="A55" s="85"/>
      <c r="B55" s="149" t="s">
        <v>177</v>
      </c>
      <c r="C55" s="149" t="s">
        <v>135</v>
      </c>
      <c r="D55" s="150" t="s">
        <v>160</v>
      </c>
      <c r="E55" s="151" t="s">
        <v>139</v>
      </c>
      <c r="F55" s="22" t="s">
        <v>140</v>
      </c>
      <c r="G55" s="152" t="s">
        <v>141</v>
      </c>
      <c r="H55" s="153" t="s">
        <v>142</v>
      </c>
      <c r="I55" s="88" t="s">
        <v>173</v>
      </c>
      <c r="J55" s="150" t="s">
        <v>144</v>
      </c>
      <c r="K55" s="157" t="s">
        <v>146</v>
      </c>
      <c r="L55" s="234"/>
    </row>
    <row r="56" spans="1:12" ht="19.5" customHeight="1" x14ac:dyDescent="0.25">
      <c r="A56" s="197" t="s">
        <v>155</v>
      </c>
      <c r="B56" s="168"/>
      <c r="C56" s="156" t="str">
        <f>IF(OR(B56="Pertenencia a un pueblo, etnia o región",B56="Lengua originaria", B56="Costumbres"),"1"," ")</f>
        <v xml:space="preserve"> </v>
      </c>
      <c r="D56" s="26"/>
      <c r="E56" s="27"/>
      <c r="F56" s="25"/>
      <c r="G56" s="27"/>
      <c r="H56" s="27"/>
      <c r="I56" s="113"/>
      <c r="J56" s="19"/>
      <c r="K56" s="80"/>
      <c r="L56" s="234"/>
    </row>
    <row r="57" spans="1:12" ht="22.5" customHeight="1" thickBot="1" x14ac:dyDescent="0.3">
      <c r="A57" s="198"/>
      <c r="B57" s="169"/>
      <c r="C57" s="147" t="str">
        <f>IF(OR(B57="Pertenencia a un pueblo, etnia o región",B57="Lengua originaria", B57="Costumbres"),"1"," ")</f>
        <v xml:space="preserve"> </v>
      </c>
      <c r="D57" s="40"/>
      <c r="E57" s="39"/>
      <c r="F57" s="36"/>
      <c r="G57" s="39"/>
      <c r="H57" s="39"/>
      <c r="I57" s="88"/>
      <c r="J57" s="40"/>
      <c r="K57" s="77"/>
      <c r="L57" s="234"/>
    </row>
    <row r="58" spans="1:12" ht="20.100000000000001" hidden="1" customHeight="1" thickBot="1" x14ac:dyDescent="0.3">
      <c r="A58" s="199"/>
      <c r="B58" s="170"/>
      <c r="C58" s="128" t="str">
        <f t="shared" ref="C58" si="12">IF(OR(B58="Pertenencia a un pueblo, etnia o región",B58="Lengua originaria", B58="Costumbres"),"1"," ")</f>
        <v xml:space="preserve"> </v>
      </c>
      <c r="D58" s="109"/>
      <c r="E58" s="110"/>
      <c r="F58" s="25"/>
      <c r="G58" s="110"/>
      <c r="H58" s="110"/>
      <c r="I58" s="88"/>
      <c r="J58" s="110"/>
      <c r="K58" s="111"/>
      <c r="L58" s="234"/>
    </row>
    <row r="59" spans="1:12" ht="29.25" hidden="1" thickBot="1" x14ac:dyDescent="0.3">
      <c r="A59" s="84"/>
      <c r="B59" s="156" t="s">
        <v>177</v>
      </c>
      <c r="C59" s="156" t="s">
        <v>135</v>
      </c>
      <c r="D59" s="142" t="s">
        <v>160</v>
      </c>
      <c r="E59" s="143" t="s">
        <v>139</v>
      </c>
      <c r="F59" s="144" t="s">
        <v>140</v>
      </c>
      <c r="G59" s="133" t="s">
        <v>141</v>
      </c>
      <c r="H59" s="134" t="s">
        <v>142</v>
      </c>
      <c r="I59" s="88" t="s">
        <v>173</v>
      </c>
      <c r="J59" s="142" t="s">
        <v>144</v>
      </c>
      <c r="K59" s="157" t="s">
        <v>146</v>
      </c>
      <c r="L59" s="234"/>
    </row>
    <row r="60" spans="1:12" ht="15.75" thickBot="1" x14ac:dyDescent="0.3">
      <c r="A60" s="194" t="s">
        <v>131</v>
      </c>
      <c r="B60" s="171"/>
      <c r="C60" s="172"/>
      <c r="D60" s="112"/>
      <c r="E60" s="113"/>
      <c r="F60" s="30"/>
      <c r="G60" s="113"/>
      <c r="H60" s="113"/>
      <c r="I60" s="113"/>
      <c r="J60" s="104"/>
      <c r="K60" s="105"/>
      <c r="L60" s="234"/>
    </row>
    <row r="61" spans="1:12" ht="15.75" thickBot="1" x14ac:dyDescent="0.3">
      <c r="A61" s="202"/>
      <c r="B61" s="173"/>
      <c r="C61" s="126"/>
      <c r="D61" s="26"/>
      <c r="E61" s="27"/>
      <c r="F61" s="45"/>
      <c r="G61" s="27"/>
      <c r="H61" s="27"/>
      <c r="I61" s="88"/>
      <c r="J61" s="26"/>
      <c r="K61" s="80"/>
      <c r="L61" s="234"/>
    </row>
    <row r="62" spans="1:12" ht="15.75" thickBot="1" x14ac:dyDescent="0.3">
      <c r="A62" s="202"/>
      <c r="B62" s="187"/>
      <c r="C62" s="177" t="str">
        <f>IF(OR(B62=ISTEXT(B62),),"1""")</f>
        <v>1"</v>
      </c>
      <c r="D62" s="188"/>
      <c r="E62" s="188"/>
      <c r="F62" s="188"/>
      <c r="G62" s="188"/>
      <c r="H62" s="188"/>
      <c r="I62" s="183"/>
      <c r="J62" s="188"/>
      <c r="K62" s="189"/>
      <c r="L62" s="234"/>
    </row>
    <row r="63" spans="1:12" ht="15.75" thickBot="1" x14ac:dyDescent="0.3">
      <c r="A63" s="202"/>
      <c r="B63" s="187"/>
      <c r="C63" s="177" t="str">
        <f>IF(OR(B63=ISTEXT(B63),),"1""")</f>
        <v>1"</v>
      </c>
      <c r="D63" s="188"/>
      <c r="E63" s="188"/>
      <c r="F63" s="188"/>
      <c r="G63" s="188"/>
      <c r="H63" s="188"/>
      <c r="I63" s="183"/>
      <c r="J63" s="188"/>
      <c r="K63" s="189"/>
      <c r="L63" s="234"/>
    </row>
    <row r="64" spans="1:12" ht="15.75" thickBot="1" x14ac:dyDescent="0.3">
      <c r="A64" s="202"/>
      <c r="B64" s="187"/>
      <c r="C64" s="177" t="str">
        <f>IF(OR(B64=ISTEXT(B64),),"1""")</f>
        <v>1"</v>
      </c>
      <c r="D64" s="188"/>
      <c r="E64" s="188"/>
      <c r="F64" s="188"/>
      <c r="G64" s="188"/>
      <c r="H64" s="188"/>
      <c r="I64" s="183"/>
      <c r="J64" s="188"/>
      <c r="K64" s="189"/>
      <c r="L64" s="234"/>
    </row>
    <row r="65" spans="1:12" ht="15.75" thickBot="1" x14ac:dyDescent="0.3">
      <c r="A65" s="202"/>
      <c r="B65" s="187"/>
      <c r="C65" s="177" t="str">
        <f>IF(OR(B65=ISTEXT(B65),),"1""")</f>
        <v>1"</v>
      </c>
      <c r="D65" s="188"/>
      <c r="E65" s="188"/>
      <c r="F65" s="188"/>
      <c r="G65" s="188"/>
      <c r="H65" s="188"/>
      <c r="I65" s="183"/>
      <c r="J65" s="188"/>
      <c r="K65" s="189"/>
      <c r="L65" s="234"/>
    </row>
    <row r="66" spans="1:12" ht="15.75" thickBot="1" x14ac:dyDescent="0.3">
      <c r="A66" s="202"/>
      <c r="B66" s="187"/>
      <c r="C66" s="177" t="str">
        <f>IF(OR(B66=ISTEXT(B66),),"1""")</f>
        <v>1"</v>
      </c>
      <c r="D66" s="188"/>
      <c r="E66" s="188"/>
      <c r="F66" s="188"/>
      <c r="G66" s="188"/>
      <c r="H66" s="188"/>
      <c r="I66" s="183"/>
      <c r="J66" s="188"/>
      <c r="K66" s="189"/>
      <c r="L66" s="234"/>
    </row>
    <row r="67" spans="1:12" s="46" customFormat="1" ht="32.25" hidden="1" customHeight="1" thickBot="1" x14ac:dyDescent="0.3">
      <c r="A67" s="203"/>
      <c r="B67" s="174"/>
      <c r="C67" s="175"/>
      <c r="D67" s="49"/>
      <c r="E67" s="49"/>
      <c r="F67" s="50"/>
      <c r="G67" s="49"/>
      <c r="H67" s="49"/>
      <c r="I67" s="88"/>
      <c r="J67" s="49"/>
      <c r="K67" s="51"/>
      <c r="L67" s="234"/>
    </row>
    <row r="68" spans="1:12" x14ac:dyDescent="0.25">
      <c r="A68" s="227" t="s">
        <v>128</v>
      </c>
      <c r="B68" s="257" t="s">
        <v>86</v>
      </c>
      <c r="C68" s="258"/>
      <c r="D68" s="239"/>
      <c r="E68" s="236"/>
      <c r="F68" s="236"/>
      <c r="G68" s="236"/>
      <c r="H68" s="236"/>
      <c r="I68" s="236"/>
      <c r="J68" s="236"/>
      <c r="K68" s="47"/>
      <c r="L68" s="234"/>
    </row>
    <row r="69" spans="1:12" x14ac:dyDescent="0.25">
      <c r="A69" s="228"/>
      <c r="B69" s="231"/>
      <c r="C69" s="259"/>
      <c r="D69" s="240"/>
      <c r="E69" s="237"/>
      <c r="F69" s="237"/>
      <c r="G69" s="237"/>
      <c r="H69" s="237"/>
      <c r="I69" s="237"/>
      <c r="J69" s="237"/>
      <c r="K69" s="48"/>
      <c r="L69" s="234"/>
    </row>
    <row r="70" spans="1:12" x14ac:dyDescent="0.25">
      <c r="A70" s="228"/>
      <c r="B70" s="231"/>
      <c r="C70" s="259"/>
      <c r="D70" s="240"/>
      <c r="E70" s="237"/>
      <c r="F70" s="237"/>
      <c r="G70" s="237"/>
      <c r="H70" s="237"/>
      <c r="I70" s="237"/>
      <c r="J70" s="237"/>
      <c r="K70" s="48"/>
      <c r="L70" s="234"/>
    </row>
    <row r="71" spans="1:12" x14ac:dyDescent="0.25">
      <c r="A71" s="228"/>
      <c r="B71" s="231"/>
      <c r="C71" s="259"/>
      <c r="D71" s="241"/>
      <c r="E71" s="238"/>
      <c r="F71" s="238"/>
      <c r="G71" s="238"/>
      <c r="H71" s="238"/>
      <c r="I71" s="238"/>
      <c r="J71" s="238"/>
      <c r="K71" s="48"/>
      <c r="L71" s="234"/>
    </row>
    <row r="72" spans="1:12" x14ac:dyDescent="0.25">
      <c r="A72" s="228"/>
      <c r="B72" s="83"/>
      <c r="C72" s="53"/>
      <c r="D72" s="7"/>
      <c r="E72" s="8"/>
      <c r="F72" s="8"/>
      <c r="G72" s="8"/>
      <c r="H72" s="8"/>
      <c r="I72" s="8"/>
      <c r="J72" s="8"/>
      <c r="K72" s="48"/>
      <c r="L72" s="234"/>
    </row>
    <row r="73" spans="1:12" x14ac:dyDescent="0.25">
      <c r="A73" s="228"/>
      <c r="B73" s="230" t="s">
        <v>87</v>
      </c>
      <c r="C73" s="219"/>
      <c r="D73" s="200"/>
      <c r="E73" s="200"/>
      <c r="F73" s="200"/>
      <c r="G73" s="200"/>
      <c r="H73" s="200"/>
      <c r="I73" s="200"/>
      <c r="J73" s="200"/>
      <c r="K73" s="48"/>
      <c r="L73" s="234"/>
    </row>
    <row r="74" spans="1:12" x14ac:dyDescent="0.25">
      <c r="A74" s="228"/>
      <c r="B74" s="230"/>
      <c r="C74" s="219"/>
      <c r="D74" s="200"/>
      <c r="E74" s="200"/>
      <c r="F74" s="200"/>
      <c r="G74" s="200"/>
      <c r="H74" s="200"/>
      <c r="I74" s="200"/>
      <c r="J74" s="200"/>
      <c r="K74" s="48"/>
      <c r="L74" s="234"/>
    </row>
    <row r="75" spans="1:12" x14ac:dyDescent="0.25">
      <c r="A75" s="228"/>
      <c r="B75" s="230"/>
      <c r="C75" s="219"/>
      <c r="D75" s="200"/>
      <c r="E75" s="200"/>
      <c r="F75" s="200"/>
      <c r="G75" s="200"/>
      <c r="H75" s="200"/>
      <c r="I75" s="200"/>
      <c r="J75" s="200"/>
      <c r="K75" s="48"/>
      <c r="L75" s="234"/>
    </row>
    <row r="76" spans="1:12" x14ac:dyDescent="0.25">
      <c r="A76" s="228"/>
      <c r="B76" s="230"/>
      <c r="C76" s="219"/>
      <c r="D76" s="233"/>
      <c r="E76" s="233"/>
      <c r="F76" s="233"/>
      <c r="G76" s="233"/>
      <c r="H76" s="233"/>
      <c r="I76" s="233"/>
      <c r="J76" s="233"/>
      <c r="K76" s="48"/>
      <c r="L76" s="234"/>
    </row>
    <row r="77" spans="1:12" x14ac:dyDescent="0.25">
      <c r="A77" s="228"/>
      <c r="B77" s="83"/>
      <c r="C77" s="53"/>
      <c r="D77" s="7"/>
      <c r="E77" s="8"/>
      <c r="F77" s="8"/>
      <c r="G77" s="8"/>
      <c r="H77" s="8"/>
      <c r="I77" s="8"/>
      <c r="J77" s="8"/>
      <c r="K77" s="48"/>
      <c r="L77" s="234"/>
    </row>
    <row r="78" spans="1:12" x14ac:dyDescent="0.25">
      <c r="A78" s="228"/>
      <c r="B78" s="230" t="s">
        <v>88</v>
      </c>
      <c r="C78" s="219"/>
      <c r="D78" s="200"/>
      <c r="E78" s="200"/>
      <c r="F78" s="200"/>
      <c r="G78" s="200"/>
      <c r="H78" s="200"/>
      <c r="I78" s="200"/>
      <c r="J78" s="200"/>
      <c r="K78" s="48"/>
      <c r="L78" s="234"/>
    </row>
    <row r="79" spans="1:12" x14ac:dyDescent="0.25">
      <c r="A79" s="228"/>
      <c r="B79" s="230"/>
      <c r="C79" s="219"/>
      <c r="D79" s="200"/>
      <c r="E79" s="200"/>
      <c r="F79" s="200"/>
      <c r="G79" s="200"/>
      <c r="H79" s="200"/>
      <c r="I79" s="200"/>
      <c r="J79" s="200"/>
      <c r="K79" s="48"/>
      <c r="L79" s="234"/>
    </row>
    <row r="80" spans="1:12" x14ac:dyDescent="0.25">
      <c r="A80" s="228"/>
      <c r="B80" s="230"/>
      <c r="C80" s="219"/>
      <c r="D80" s="200"/>
      <c r="E80" s="200"/>
      <c r="F80" s="200"/>
      <c r="G80" s="200"/>
      <c r="H80" s="200"/>
      <c r="I80" s="200"/>
      <c r="J80" s="200"/>
      <c r="K80" s="48"/>
      <c r="L80" s="234"/>
    </row>
    <row r="81" spans="1:13" x14ac:dyDescent="0.25">
      <c r="A81" s="228"/>
      <c r="B81" s="230"/>
      <c r="C81" s="219"/>
      <c r="D81" s="233"/>
      <c r="E81" s="233"/>
      <c r="F81" s="233"/>
      <c r="G81" s="233"/>
      <c r="H81" s="233"/>
      <c r="I81" s="233"/>
      <c r="J81" s="233"/>
      <c r="K81" s="48"/>
      <c r="L81" s="234"/>
    </row>
    <row r="82" spans="1:13" x14ac:dyDescent="0.25">
      <c r="A82" s="228"/>
      <c r="B82" s="83"/>
      <c r="C82" s="53"/>
      <c r="D82" s="7"/>
      <c r="E82" s="8"/>
      <c r="F82" s="8"/>
      <c r="G82" s="8"/>
      <c r="H82" s="8"/>
      <c r="I82" s="8"/>
      <c r="J82" s="8"/>
      <c r="K82" s="48"/>
      <c r="L82" s="234"/>
    </row>
    <row r="83" spans="1:13" x14ac:dyDescent="0.25">
      <c r="A83" s="228"/>
      <c r="B83" s="231" t="s">
        <v>89</v>
      </c>
      <c r="C83" s="219"/>
      <c r="D83" s="200"/>
      <c r="E83" s="200"/>
      <c r="F83" s="200"/>
      <c r="G83" s="200"/>
      <c r="H83" s="200"/>
      <c r="I83" s="200"/>
      <c r="J83" s="200"/>
      <c r="K83" s="48"/>
      <c r="L83" s="234"/>
    </row>
    <row r="84" spans="1:13" x14ac:dyDescent="0.25">
      <c r="A84" s="228"/>
      <c r="B84" s="231"/>
      <c r="C84" s="219"/>
      <c r="D84" s="200"/>
      <c r="E84" s="200"/>
      <c r="F84" s="200"/>
      <c r="G84" s="200"/>
      <c r="H84" s="200"/>
      <c r="I84" s="200"/>
      <c r="J84" s="200"/>
      <c r="K84" s="48"/>
      <c r="L84" s="234"/>
    </row>
    <row r="85" spans="1:13" x14ac:dyDescent="0.25">
      <c r="A85" s="228"/>
      <c r="B85" s="231"/>
      <c r="C85" s="219"/>
      <c r="D85" s="200"/>
      <c r="E85" s="200"/>
      <c r="F85" s="200"/>
      <c r="G85" s="200"/>
      <c r="H85" s="200"/>
      <c r="I85" s="200"/>
      <c r="J85" s="200"/>
      <c r="K85" s="48"/>
      <c r="L85" s="234"/>
    </row>
    <row r="86" spans="1:13" ht="15.75" thickBot="1" x14ac:dyDescent="0.3">
      <c r="A86" s="229"/>
      <c r="B86" s="232"/>
      <c r="C86" s="220"/>
      <c r="D86" s="201"/>
      <c r="E86" s="201"/>
      <c r="F86" s="201"/>
      <c r="G86" s="201"/>
      <c r="H86" s="201"/>
      <c r="I86" s="201"/>
      <c r="J86" s="201"/>
      <c r="K86" s="29"/>
      <c r="L86" s="234"/>
    </row>
    <row r="87" spans="1:13" ht="26.25" customHeight="1" thickBot="1" x14ac:dyDescent="0.3">
      <c r="A87" s="215" t="s">
        <v>129</v>
      </c>
      <c r="B87" s="216"/>
      <c r="C87" s="81"/>
      <c r="D87" s="82">
        <f>COUNTIF(C7:C67,"1")</f>
        <v>4</v>
      </c>
      <c r="E87" s="225"/>
      <c r="F87" s="223"/>
      <c r="G87" s="223"/>
      <c r="H87" s="225"/>
      <c r="I87" s="225"/>
      <c r="J87" s="223"/>
      <c r="K87" s="225"/>
      <c r="L87" s="260"/>
    </row>
    <row r="88" spans="1:13" ht="15.75" thickBot="1" x14ac:dyDescent="0.3">
      <c r="A88" s="217" t="s">
        <v>130</v>
      </c>
      <c r="B88" s="218"/>
      <c r="C88" s="55"/>
      <c r="D88" s="18">
        <f>L7</f>
        <v>50</v>
      </c>
      <c r="E88" s="225"/>
      <c r="F88" s="223"/>
      <c r="G88" s="223"/>
      <c r="H88" s="225"/>
      <c r="I88" s="225"/>
      <c r="J88" s="223"/>
      <c r="K88" s="225"/>
      <c r="L88" s="260"/>
    </row>
    <row r="89" spans="1:13" ht="15.75" thickBot="1" x14ac:dyDescent="0.3">
      <c r="A89" s="217" t="s">
        <v>151</v>
      </c>
      <c r="B89" s="218"/>
      <c r="C89" s="54"/>
      <c r="D89" s="17">
        <f>D87*D88</f>
        <v>200</v>
      </c>
      <c r="E89" s="226"/>
      <c r="F89" s="224"/>
      <c r="G89" s="224"/>
      <c r="H89" s="226"/>
      <c r="I89" s="226"/>
      <c r="J89" s="224"/>
      <c r="K89" s="226"/>
      <c r="L89" s="261"/>
    </row>
    <row r="90" spans="1:13" ht="26.25" thickBot="1" x14ac:dyDescent="0.3">
      <c r="A90" s="221" t="s">
        <v>111</v>
      </c>
      <c r="B90" s="56" t="s">
        <v>90</v>
      </c>
      <c r="C90" s="56"/>
      <c r="D90" s="57" t="s">
        <v>91</v>
      </c>
      <c r="E90" s="57" t="s">
        <v>92</v>
      </c>
      <c r="F90" s="57" t="s">
        <v>93</v>
      </c>
      <c r="G90" s="57" t="s">
        <v>1</v>
      </c>
      <c r="H90" s="58" t="s">
        <v>101</v>
      </c>
      <c r="I90" s="58" t="s">
        <v>102</v>
      </c>
      <c r="J90" s="59" t="s">
        <v>107</v>
      </c>
      <c r="K90" s="60" t="s">
        <v>105</v>
      </c>
      <c r="L90" s="61" t="s">
        <v>175</v>
      </c>
    </row>
    <row r="91" spans="1:13" ht="222" customHeight="1" thickBot="1" x14ac:dyDescent="0.3">
      <c r="A91" s="222"/>
      <c r="B91" s="62" t="s">
        <v>161</v>
      </c>
      <c r="C91" s="63" t="s">
        <v>110</v>
      </c>
      <c r="D91" s="64" t="s">
        <v>100</v>
      </c>
      <c r="E91" s="65" t="s">
        <v>104</v>
      </c>
      <c r="F91" s="66" t="s">
        <v>162</v>
      </c>
      <c r="G91" s="212" t="s">
        <v>157</v>
      </c>
      <c r="H91" s="213"/>
      <c r="I91" s="214"/>
      <c r="J91" s="67" t="s">
        <v>108</v>
      </c>
      <c r="K91" s="68" t="s">
        <v>106</v>
      </c>
      <c r="L91" s="69" t="s">
        <v>176</v>
      </c>
      <c r="M91" s="52"/>
    </row>
    <row r="92" spans="1:13" ht="409.6" thickBot="1" x14ac:dyDescent="0.3">
      <c r="A92" s="192"/>
      <c r="B92" s="193"/>
      <c r="C92" s="70"/>
      <c r="D92" s="190" t="s">
        <v>159</v>
      </c>
      <c r="E92" s="191"/>
      <c r="F92" s="71" t="s">
        <v>163</v>
      </c>
      <c r="G92" s="72" t="s">
        <v>164</v>
      </c>
      <c r="H92" s="73" t="s">
        <v>165</v>
      </c>
      <c r="I92" s="73" t="s">
        <v>174</v>
      </c>
      <c r="J92" s="74"/>
      <c r="K92" s="75"/>
      <c r="L92" s="76"/>
      <c r="M92" s="52"/>
    </row>
  </sheetData>
  <sheetProtection password="ED64" sheet="1" formatCells="0" formatRows="0" insertRows="0" insertHyperlinks="0" deleteRows="0" sort="0" autoFilter="0" pivotTables="0"/>
  <mergeCells count="75">
    <mergeCell ref="K87:K89"/>
    <mergeCell ref="L87:L89"/>
    <mergeCell ref="H78:H81"/>
    <mergeCell ref="H73:H76"/>
    <mergeCell ref="I73:I76"/>
    <mergeCell ref="I78:I81"/>
    <mergeCell ref="I83:I86"/>
    <mergeCell ref="H83:H86"/>
    <mergeCell ref="J83:J86"/>
    <mergeCell ref="J78:J81"/>
    <mergeCell ref="J87:J89"/>
    <mergeCell ref="E87:E89"/>
    <mergeCell ref="B68:B71"/>
    <mergeCell ref="C68:C71"/>
    <mergeCell ref="C73:C76"/>
    <mergeCell ref="C78:C81"/>
    <mergeCell ref="D73:D76"/>
    <mergeCell ref="E73:E76"/>
    <mergeCell ref="D83:D86"/>
    <mergeCell ref="B4:B5"/>
    <mergeCell ref="A1:A5"/>
    <mergeCell ref="B1:L1"/>
    <mergeCell ref="C2:L2"/>
    <mergeCell ref="C4:D5"/>
    <mergeCell ref="E5:G5"/>
    <mergeCell ref="C3:L3"/>
    <mergeCell ref="E4:L4"/>
    <mergeCell ref="H5:L5"/>
    <mergeCell ref="G78:G81"/>
    <mergeCell ref="D78:D81"/>
    <mergeCell ref="E78:E81"/>
    <mergeCell ref="F78:F81"/>
    <mergeCell ref="L8:L86"/>
    <mergeCell ref="G73:G76"/>
    <mergeCell ref="F73:F76"/>
    <mergeCell ref="F68:F71"/>
    <mergeCell ref="I68:I71"/>
    <mergeCell ref="G68:G71"/>
    <mergeCell ref="J68:J71"/>
    <mergeCell ref="J73:J76"/>
    <mergeCell ref="H68:H71"/>
    <mergeCell ref="D68:D71"/>
    <mergeCell ref="E68:E71"/>
    <mergeCell ref="G91:I91"/>
    <mergeCell ref="A87:B87"/>
    <mergeCell ref="A89:B89"/>
    <mergeCell ref="C83:C86"/>
    <mergeCell ref="A88:B88"/>
    <mergeCell ref="A90:A91"/>
    <mergeCell ref="F87:F89"/>
    <mergeCell ref="G87:G89"/>
    <mergeCell ref="H87:H89"/>
    <mergeCell ref="I87:I89"/>
    <mergeCell ref="F83:F86"/>
    <mergeCell ref="G83:G86"/>
    <mergeCell ref="A68:A86"/>
    <mergeCell ref="B73:B76"/>
    <mergeCell ref="B78:B81"/>
    <mergeCell ref="B83:B86"/>
    <mergeCell ref="D92:E92"/>
    <mergeCell ref="A92:B92"/>
    <mergeCell ref="A7:A14"/>
    <mergeCell ref="A16:A18"/>
    <mergeCell ref="E83:E86"/>
    <mergeCell ref="A60:A67"/>
    <mergeCell ref="A20:A22"/>
    <mergeCell ref="A24:A26"/>
    <mergeCell ref="A52:A54"/>
    <mergeCell ref="A56:A58"/>
    <mergeCell ref="A28:A30"/>
    <mergeCell ref="A32:A34"/>
    <mergeCell ref="A36:A38"/>
    <mergeCell ref="A40:A42"/>
    <mergeCell ref="A44:A46"/>
    <mergeCell ref="A48:A50"/>
  </mergeCells>
  <dataValidations count="15">
    <dataValidation type="list" allowBlank="1" showInputMessage="1" showErrorMessage="1" sqref="C73:C76 C83:C86 C78:C81 C68:C71" xr:uid="{00000000-0002-0000-0000-000000000000}">
      <formula1>#REF!</formula1>
    </dataValidation>
    <dataValidation type="list" allowBlank="1" showInputMessage="1" showErrorMessage="1" sqref="B56:B58" xr:uid="{00000000-0002-0000-0000-000001000000}">
      <formula1>Datos_de_origen_étnico_o_racial</formula1>
    </dataValidation>
    <dataValidation type="list" allowBlank="1" showInputMessage="1" showErrorMessage="1" sqref="F56:F58 F60:F67 F52:F54 F48:F50 F40:F42 F32:F34 F24:F26 F16:F18 F7:F14 F20:F22 F28:F30 F36:F38 F44:F46" xr:uid="{00000000-0002-0000-0000-000002000000}">
      <formula1>Forma_de_obtención</formula1>
    </dataValidation>
    <dataValidation type="list" allowBlank="1" showInputMessage="1" showErrorMessage="1" sqref="B52:B54" xr:uid="{00000000-0002-0000-0000-000003000000}">
      <formula1>Datos_sobre_vida_sexual</formula1>
    </dataValidation>
    <dataValidation type="list" allowBlank="1" showInputMessage="1" showErrorMessage="1" sqref="B48:B50" xr:uid="{00000000-0002-0000-0000-000004000000}">
      <formula1>Datos_de_salud</formula1>
    </dataValidation>
    <dataValidation type="list" allowBlank="1" showInputMessage="1" showErrorMessage="1" sqref="B44:B46" xr:uid="{00000000-0002-0000-0000-000005000000}">
      <formula1>Datos_sobre_ideología_creencias_religiosas_filosóficas</formula1>
    </dataValidation>
    <dataValidation type="list" allowBlank="1" showInputMessage="1" showErrorMessage="1" sqref="B40:B42" xr:uid="{00000000-0002-0000-0000-000006000000}">
      <formula1>Datos_sobre_pasatiempos</formula1>
    </dataValidation>
    <dataValidation type="list" allowBlank="1" showInputMessage="1" showErrorMessage="1" sqref="B36:B38" xr:uid="{00000000-0002-0000-0000-000007000000}">
      <formula1>Datos_migratorios</formula1>
    </dataValidation>
    <dataValidation type="list" allowBlank="1" showInputMessage="1" showErrorMessage="1" sqref="B32:B34" xr:uid="{00000000-0002-0000-0000-000008000000}">
      <formula1>Datos_biométricos</formula1>
    </dataValidation>
    <dataValidation type="list" allowBlank="1" showInputMessage="1" showErrorMessage="1" sqref="B28:B30" xr:uid="{00000000-0002-0000-0000-000009000000}">
      <formula1>Datos_patrimoniales</formula1>
    </dataValidation>
    <dataValidation type="list" allowBlank="1" showInputMessage="1" showErrorMessage="1" sqref="B24:B25" xr:uid="{00000000-0002-0000-0000-00000A000000}">
      <formula1>Datos_académicos</formula1>
    </dataValidation>
    <dataValidation type="list" allowBlank="1" showInputMessage="1" showErrorMessage="1" sqref="B20:B22" xr:uid="{00000000-0002-0000-0000-00000B000000}">
      <formula1>Datos_laborales</formula1>
    </dataValidation>
    <dataValidation type="list" allowBlank="1" showInputMessage="1" showErrorMessage="1" sqref="B16:B18" xr:uid="{00000000-0002-0000-0000-00000C000000}">
      <formula1>Datos_sobre_características_físicas</formula1>
    </dataValidation>
    <dataValidation type="list" allowBlank="1" showInputMessage="1" showErrorMessage="1" sqref="B7:B13" xr:uid="{00000000-0002-0000-0000-00000D000000}">
      <formula1>Datos_Identificación_Contacto</formula1>
    </dataValidation>
    <dataValidation type="list" allowBlank="1" showInputMessage="1" showErrorMessage="1" sqref="I7:I67" xr:uid="{00000000-0002-0000-0000-00000E000000}">
      <formula1>Formato_de_la_base_de_datos</formula1>
    </dataValidation>
  </dataValidations>
  <pageMargins left="0.7" right="0.7" top="0.75" bottom="0.75" header="0.3" footer="0.3"/>
  <pageSetup orientation="portrait"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166</v>
      </c>
      <c r="B1" s="11" t="s">
        <v>112</v>
      </c>
      <c r="C1" s="10" t="s">
        <v>113</v>
      </c>
      <c r="D1" s="11" t="s">
        <v>114</v>
      </c>
      <c r="E1" s="10" t="s">
        <v>115</v>
      </c>
      <c r="F1" s="10" t="s">
        <v>116</v>
      </c>
      <c r="G1" s="10" t="s">
        <v>117</v>
      </c>
      <c r="H1" s="10" t="s">
        <v>118</v>
      </c>
      <c r="I1" s="10" t="s">
        <v>65</v>
      </c>
      <c r="J1" s="10" t="s">
        <v>69</v>
      </c>
      <c r="K1" s="10" t="s">
        <v>76</v>
      </c>
      <c r="L1" s="10" t="s">
        <v>81</v>
      </c>
      <c r="M1" s="120" t="s">
        <v>84</v>
      </c>
      <c r="N1" s="123" t="s">
        <v>136</v>
      </c>
      <c r="O1" s="123" t="s">
        <v>169</v>
      </c>
    </row>
    <row r="2" spans="1:15" ht="64.5" thickBot="1" x14ac:dyDescent="0.3">
      <c r="A2" s="13" t="s">
        <v>132</v>
      </c>
      <c r="B2" s="14" t="s">
        <v>119</v>
      </c>
      <c r="C2" s="14" t="s">
        <v>119</v>
      </c>
      <c r="D2" s="14" t="s">
        <v>119</v>
      </c>
      <c r="E2" s="14" t="s">
        <v>119</v>
      </c>
      <c r="F2" s="14" t="s">
        <v>119</v>
      </c>
      <c r="G2" s="14" t="s">
        <v>119</v>
      </c>
      <c r="H2" s="14" t="s">
        <v>119</v>
      </c>
      <c r="I2" s="14" t="s">
        <v>119</v>
      </c>
      <c r="J2" s="14" t="s">
        <v>119</v>
      </c>
      <c r="K2" s="14" t="s">
        <v>119</v>
      </c>
      <c r="L2" s="14" t="s">
        <v>119</v>
      </c>
      <c r="M2" s="121" t="s">
        <v>119</v>
      </c>
      <c r="N2" s="124" t="s">
        <v>137</v>
      </c>
      <c r="O2" s="124" t="s">
        <v>170</v>
      </c>
    </row>
    <row r="3" spans="1:15" ht="64.5" thickBot="1" x14ac:dyDescent="0.3">
      <c r="A3" s="13" t="s">
        <v>133</v>
      </c>
      <c r="B3" s="4" t="s">
        <v>2</v>
      </c>
      <c r="C3" s="6" t="s">
        <v>18</v>
      </c>
      <c r="D3" s="6" t="s">
        <v>26</v>
      </c>
      <c r="E3" s="2" t="s">
        <v>35</v>
      </c>
      <c r="F3" s="6" t="s">
        <v>41</v>
      </c>
      <c r="G3" s="2" t="s">
        <v>147</v>
      </c>
      <c r="H3" s="6" t="s">
        <v>58</v>
      </c>
      <c r="I3" s="2" t="s">
        <v>66</v>
      </c>
      <c r="J3" s="6" t="s">
        <v>70</v>
      </c>
      <c r="K3" s="6" t="s">
        <v>77</v>
      </c>
      <c r="L3" s="6" t="s">
        <v>82</v>
      </c>
      <c r="M3" s="122" t="s">
        <v>85</v>
      </c>
      <c r="N3" s="124" t="s">
        <v>138</v>
      </c>
      <c r="O3" s="124" t="s">
        <v>171</v>
      </c>
    </row>
    <row r="4" spans="1:15" ht="39" thickBot="1" x14ac:dyDescent="0.3">
      <c r="A4" s="12" t="s">
        <v>113</v>
      </c>
      <c r="B4" s="15" t="s">
        <v>3</v>
      </c>
      <c r="C4" s="4" t="s">
        <v>19</v>
      </c>
      <c r="D4" s="4" t="s">
        <v>27</v>
      </c>
      <c r="E4" s="3" t="s">
        <v>36</v>
      </c>
      <c r="F4" s="4" t="s">
        <v>42</v>
      </c>
      <c r="G4" s="3" t="s">
        <v>55</v>
      </c>
      <c r="H4" s="4" t="s">
        <v>59</v>
      </c>
      <c r="I4" s="3" t="s">
        <v>67</v>
      </c>
      <c r="J4" s="4" t="s">
        <v>71</v>
      </c>
      <c r="K4" s="4" t="s">
        <v>78</v>
      </c>
      <c r="L4" s="5" t="s">
        <v>83</v>
      </c>
      <c r="M4" s="119" t="s">
        <v>149</v>
      </c>
      <c r="N4" s="124" t="s">
        <v>156</v>
      </c>
      <c r="O4" s="124" t="s">
        <v>172</v>
      </c>
    </row>
    <row r="5" spans="1:15" ht="77.25" thickBot="1" x14ac:dyDescent="0.3">
      <c r="A5" s="13" t="s">
        <v>114</v>
      </c>
      <c r="B5" s="15" t="s">
        <v>4</v>
      </c>
      <c r="C5" s="4" t="s">
        <v>20</v>
      </c>
      <c r="D5" s="4" t="s">
        <v>28</v>
      </c>
      <c r="E5" s="3" t="s">
        <v>37</v>
      </c>
      <c r="F5" s="4" t="s">
        <v>43</v>
      </c>
      <c r="G5" s="3" t="s">
        <v>56</v>
      </c>
      <c r="H5" s="4" t="s">
        <v>60</v>
      </c>
      <c r="I5" s="3" t="s">
        <v>148</v>
      </c>
      <c r="J5" s="4" t="s">
        <v>72</v>
      </c>
      <c r="K5" s="4" t="s">
        <v>79</v>
      </c>
      <c r="M5" s="4" t="s">
        <v>150</v>
      </c>
      <c r="O5" s="124" t="s">
        <v>156</v>
      </c>
    </row>
    <row r="6" spans="1:15" ht="25.5" x14ac:dyDescent="0.25">
      <c r="A6" s="12" t="s">
        <v>115</v>
      </c>
      <c r="B6" s="15" t="s">
        <v>5</v>
      </c>
      <c r="C6" s="4" t="s">
        <v>21</v>
      </c>
      <c r="D6" s="4" t="s">
        <v>29</v>
      </c>
      <c r="E6" s="3" t="s">
        <v>38</v>
      </c>
      <c r="F6" s="4" t="s">
        <v>44</v>
      </c>
      <c r="G6" s="3" t="s">
        <v>57</v>
      </c>
      <c r="H6" s="4" t="s">
        <v>61</v>
      </c>
      <c r="I6" s="3" t="s">
        <v>68</v>
      </c>
      <c r="J6" s="4" t="s">
        <v>73</v>
      </c>
      <c r="K6" s="4" t="s">
        <v>80</v>
      </c>
    </row>
    <row r="7" spans="1:15" x14ac:dyDescent="0.25">
      <c r="A7" s="12" t="s">
        <v>116</v>
      </c>
      <c r="B7" s="15" t="s">
        <v>6</v>
      </c>
      <c r="C7" s="4" t="s">
        <v>22</v>
      </c>
      <c r="D7" s="4" t="s">
        <v>30</v>
      </c>
      <c r="E7" s="3" t="s">
        <v>39</v>
      </c>
      <c r="F7" s="4" t="s">
        <v>45</v>
      </c>
      <c r="H7" s="6" t="s">
        <v>62</v>
      </c>
      <c r="J7" s="6" t="s">
        <v>74</v>
      </c>
    </row>
    <row r="8" spans="1:15" ht="25.5" x14ac:dyDescent="0.25">
      <c r="A8" s="12" t="s">
        <v>117</v>
      </c>
      <c r="B8" s="15" t="s">
        <v>7</v>
      </c>
      <c r="C8" s="4" t="s">
        <v>23</v>
      </c>
      <c r="D8" s="4" t="s">
        <v>31</v>
      </c>
      <c r="E8" s="3" t="s">
        <v>40</v>
      </c>
      <c r="F8" s="4" t="s">
        <v>46</v>
      </c>
      <c r="H8" s="4" t="s">
        <v>63</v>
      </c>
      <c r="J8" s="4" t="s">
        <v>75</v>
      </c>
    </row>
    <row r="9" spans="1:15" ht="51" x14ac:dyDescent="0.25">
      <c r="A9" s="12" t="s">
        <v>118</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32</vt:i4>
      </vt:variant>
    </vt:vector>
  </HeadingPairs>
  <TitlesOfParts>
    <vt:vector size="34" baseType="lpstr">
      <vt:lpstr>INVENTARIO </vt:lpstr>
      <vt:lpstr>Categorias DP</vt:lpstr>
      <vt:lpstr>académicos</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Contraloria0101</cp:lastModifiedBy>
  <dcterms:created xsi:type="dcterms:W3CDTF">2021-10-21T19:24:41Z</dcterms:created>
  <dcterms:modified xsi:type="dcterms:W3CDTF">2022-06-13T20:25:06Z</dcterms:modified>
  <cp:category>Mejor práctica</cp:category>
  <cp:contentStatus>Primera edición</cp:contentStatus>
</cp:coreProperties>
</file>