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15390" windowHeight="10770"/>
  </bookViews>
  <sheets>
    <sheet name="FONDO DE SEGURIDAD" sheetId="2" r:id="rId1"/>
    <sheet name="Hoja1" sheetId="3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H10" i="2" s="1"/>
  <c r="M10" i="2"/>
  <c r="E11" i="2"/>
  <c r="H11" i="2" s="1"/>
  <c r="M11" i="2"/>
  <c r="H12" i="2"/>
  <c r="M12" i="2"/>
  <c r="D13" i="2"/>
  <c r="E13" i="2" s="1"/>
  <c r="H13" i="2" s="1"/>
  <c r="M13" i="2"/>
  <c r="D14" i="2"/>
  <c r="E14" i="2" s="1"/>
  <c r="H14" i="2" s="1"/>
  <c r="M14" i="2"/>
  <c r="H15" i="2"/>
  <c r="M15" i="2"/>
  <c r="D16" i="2"/>
  <c r="E16" i="2" s="1"/>
  <c r="H16" i="2" s="1"/>
  <c r="M16" i="2"/>
  <c r="D17" i="2"/>
  <c r="E17" i="2" s="1"/>
  <c r="H17" i="2" s="1"/>
  <c r="M17" i="2"/>
  <c r="D18" i="2"/>
  <c r="E18" i="2" s="1"/>
  <c r="H18" i="2" s="1"/>
  <c r="M18" i="2"/>
  <c r="E19" i="2"/>
  <c r="H19" i="2" s="1"/>
  <c r="M19" i="2"/>
  <c r="E20" i="2"/>
  <c r="H20" i="2" s="1"/>
  <c r="M20" i="2"/>
  <c r="H21" i="2"/>
  <c r="M21" i="2"/>
  <c r="E22" i="2"/>
  <c r="H22" i="2" s="1"/>
  <c r="M22" i="2"/>
  <c r="E23" i="2"/>
  <c r="H23" i="2" s="1"/>
  <c r="M23" i="2"/>
  <c r="E24" i="2"/>
  <c r="H24" i="2"/>
  <c r="M24" i="2"/>
  <c r="E25" i="2"/>
  <c r="H25" i="2" s="1"/>
  <c r="M25" i="2"/>
  <c r="E26" i="2"/>
  <c r="H26" i="2" s="1"/>
  <c r="M26" i="2"/>
  <c r="E27" i="2"/>
  <c r="H27" i="2" s="1"/>
  <c r="M27" i="2"/>
  <c r="D28" i="2"/>
  <c r="E28" i="2" s="1"/>
  <c r="H28" i="2" s="1"/>
  <c r="M28" i="2"/>
  <c r="E29" i="2"/>
  <c r="H29" i="2" s="1"/>
  <c r="M29" i="2"/>
</calcChain>
</file>

<file path=xl/sharedStrings.xml><?xml version="1.0" encoding="utf-8"?>
<sst xmlns="http://schemas.openxmlformats.org/spreadsheetml/2006/main" count="199" uniqueCount="63">
  <si>
    <t>PERIODO</t>
  </si>
  <si>
    <t>FUENTE DE FINANCIAMIENTO</t>
  </si>
  <si>
    <t>MUNICIPAL</t>
  </si>
  <si>
    <t>FEDERAL</t>
  </si>
  <si>
    <t>ESTATAL</t>
  </si>
  <si>
    <t>PRECIO UNITARIO</t>
  </si>
  <si>
    <t>TIPO DE CONTRATACIÓN PÚBLICA</t>
  </si>
  <si>
    <t>DEPENDENCIA QUE SOLICITÓ EL BIEN O SERVICIO</t>
  </si>
  <si>
    <t>NOMBRE DEL PROVEEDOR</t>
  </si>
  <si>
    <t>ENLACE DE TRANSPARENCIA</t>
  </si>
  <si>
    <t xml:space="preserve">MONTO TOTAL </t>
  </si>
  <si>
    <t>LINK - INFORMACIÓN PROACTIVA</t>
  </si>
  <si>
    <t>FONDO DE SEGURIDAD MUNICIPAL</t>
  </si>
  <si>
    <t>CANTIDAD</t>
  </si>
  <si>
    <t>¿EN QUÉ SE GASTO? RUBRO</t>
  </si>
  <si>
    <t>ENERO 2020</t>
  </si>
  <si>
    <t>FEBRERO 2020</t>
  </si>
  <si>
    <t>MARZO 2020</t>
  </si>
  <si>
    <t>ABRIL 2020</t>
  </si>
  <si>
    <t>NOMINA</t>
  </si>
  <si>
    <t>EQUIPAMIENTO POLICIAL BODY CAM</t>
  </si>
  <si>
    <t>INFRAESTRUCTURA DE SEGURIDAD MANTENIMIENTO Y CONSERVACION DEL INMUEBLE C-4</t>
  </si>
  <si>
    <t>EQUIPAMIENTO POLICIAL EQUIPO DE COMUNICACIÓN</t>
  </si>
  <si>
    <t>EQUIPAMIENTO POLICIAL EQUIPO TECNOLOGO PARA MONITOREO</t>
  </si>
  <si>
    <t>INFRAESTRUCTURA DE SEGURIDAD MTTO  SISTEMA DE VIGILANCIA URBANA</t>
  </si>
  <si>
    <t>INFRAESTRUCTURA DE SEGURIDAD MANTENIMIENTO EQUIPO RADIO COMUNICACIÓN</t>
  </si>
  <si>
    <t>EQUIPAMIENTO POLICIAL SISTEMA DE VIGILANCIA URBANA</t>
  </si>
  <si>
    <t>EQUIPAMIENTO POLICIAL GPS DE RASTREO</t>
  </si>
  <si>
    <t>ELEMENTOS DE SEGURIDAD PUBLICA</t>
  </si>
  <si>
    <t>LICITACION PUBLICA CONFORME AL ARTICULO 36 DEL REGLAMENTO DE ADQUISICIONES, ARRENDAMIENTOS Y CONTRATACION DE SERVICIOS DELMUNICIPIO DE GENERAL ESCOBEDO, (LICITACION PUBLICA DE 24,000 UMA EN ADELANTE, MONTO SIN CONSIDERAR EL IMPUESTO AL VALOR AGREGADO</t>
  </si>
  <si>
    <t>ADJUDICACION DIRECTA CONFORME AL ARTICULO 36 DEL REGLAMENTO DE ADQUISICIONES, ARRENDAMIENTOS Y CONTRATACION DE SERVICIOS DELMUNICIPIO DE GENERAL ESCOBEDO, (ADJUDICACION DIRECTA DE 0 A 14,400 CUOTAS UMA, MONTO SIN CONSIDERAR EL IMPUESTO AL VALOR AGREGADO</t>
  </si>
  <si>
    <t>RECURSOS HUMANOS - SRIA DE SEGURIDAD CIUDADANA Y JUSTICIA CIVICA</t>
  </si>
  <si>
    <t>SRIA DE SEGURIDAD CIUDADANA Y JUSTICIA CIVICA</t>
  </si>
  <si>
    <t>GARZA DIAZ GERARDO</t>
  </si>
  <si>
    <t>A012</t>
  </si>
  <si>
    <t>010012</t>
  </si>
  <si>
    <t>CYBERNAV DE MEXICO</t>
  </si>
  <si>
    <t>010540</t>
  </si>
  <si>
    <t>A540</t>
  </si>
  <si>
    <t>MUNICIPIO DE GENERAL ESCOBEDO</t>
  </si>
  <si>
    <t>001461</t>
  </si>
  <si>
    <t>FOLIO</t>
  </si>
  <si>
    <t>NOMBRE</t>
  </si>
  <si>
    <t>GOBIERNO MUNICIPAL DE GENERAL ESCOBEDO, NUEVO LEÓN</t>
  </si>
  <si>
    <t>FOLIO/REGISTRO PADRÓN DE PROVEEDORES</t>
  </si>
  <si>
    <t>Lic. Norma Yolanda Robles Rosales/Lic. Noé de Jesús Hernández Pérez</t>
  </si>
  <si>
    <t>NOTAS ACLARATORIAS</t>
  </si>
  <si>
    <t>https://escobedo.gob.mx/transparencia/doc/Art10-01/20200521104819.pdf https://escobedo.gob.mx/transparencia/doc/Art10-01/20200521043228.pdf</t>
  </si>
  <si>
    <t>Se inserta enlace de contrato de prestación de servicios profesionales en version pública y factura</t>
  </si>
  <si>
    <t>https://escobedo.gob.mx/transparencia/doc/Art10-01/20200521043248.pdf</t>
  </si>
  <si>
    <t>https://escobedo.gob.mx/transparencia/doc/Art10-01/20200521043339.pdf</t>
  </si>
  <si>
    <t>https://escobedo.gob.mx/transparencia/doc/Art10-01/20200521043436.pdf</t>
  </si>
  <si>
    <t>https://escobedo.gob.mx/transparencia/doc/Art10-01/20200521043530.pdf</t>
  </si>
  <si>
    <t>https://escobedo.gob.mx/transparencia/doc/Art10-01/20200521043553.pdf</t>
  </si>
  <si>
    <t>https://escobedo.gob.mx/transparencia/doc/Art10-01/20200521043623.pdf</t>
  </si>
  <si>
    <t>https://escobedo.gob.mx/transparencia/doc/Art10-01/20200521044027.pdf</t>
  </si>
  <si>
    <t>https://escobedo.gob.mx/transparencia/doc/Art10-01/20200521110829.pdf</t>
  </si>
  <si>
    <t>https://escobedo.gob.mx/transparencia/doc/Art10-01/20200521110829.pdf https://escobedo.gob.mx/transparencia/doc/Art10-01/20200521043623.pdf</t>
  </si>
  <si>
    <t>https://escobedo.gob.mx/transparencia/doc/Art10-01/20200521110829.pdf https://escobedo.gob.mx/transparencia/doc/Art10-01/20200521044258.pdf</t>
  </si>
  <si>
    <t>https://escobedo.gob.mx/transparencia/doc/Art10-01/20200521043413.pdf</t>
  </si>
  <si>
    <t>https://escobedo.gob.mx/transparencia/doc/Art10-01/20200522111125.pdf</t>
  </si>
  <si>
    <t>Por razones de seguridad, el número de elementos de seguridad no es factible darlo a conocer, se inserta enlace del deglose de la nómina que se cubre</t>
  </si>
  <si>
    <t>https://escobedo.gob.mx/transparencia/doc/Art10-01/20200522111717.pdf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</si>
</sst>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2"/>
      <color theme="1"/>
      <name val="Calibri"/>
      <family val="2"/>
      <scheme val="minor"/>
    </font>
    <font>
      <sz val="12"/>
      <color theme="1"/>
      <name val="DIN BoldAlternate"/>
    </font>
    <font>
      <sz val="20"/>
      <color theme="1"/>
      <name val="DIN BoldAlternate"/>
    </font>
    <font>
      <b/>
      <sz val="72"/>
      <color theme="0"/>
      <name val="DIN-Bold"/>
    </font>
    <font>
      <sz val="22"/>
      <color theme="0"/>
      <name val="D-DIN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0" xfId="0" quotePrefix="1"/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3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3" fillId="4" borderId="2" xfId="0" applyFont="1" applyFill="1" applyBorder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13C43"/>
      <color rgb="FF922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200521043623.pdf" TargetMode="External"/><Relationship Id="rId13" Type="http://schemas.openxmlformats.org/officeDocument/2006/relationships/hyperlink" Target="https://escobedo.gob.mx/transparencia/doc/Art10-01/20200521110829.pdf" TargetMode="External"/><Relationship Id="rId3" Type="http://schemas.openxmlformats.org/officeDocument/2006/relationships/hyperlink" Target="https://escobedo.gob.mx/transparencia/doc/Art10-01/20200521043339.pdf" TargetMode="External"/><Relationship Id="rId7" Type="http://schemas.openxmlformats.org/officeDocument/2006/relationships/hyperlink" Target="https://escobedo.gob.mx/transparencia/doc/Art10-01/20200521043623.pdf" TargetMode="External"/><Relationship Id="rId12" Type="http://schemas.openxmlformats.org/officeDocument/2006/relationships/hyperlink" Target="https://escobedo.gob.mx/transparencia/doc/Art10-01/20200521110829.pdf" TargetMode="External"/><Relationship Id="rId2" Type="http://schemas.openxmlformats.org/officeDocument/2006/relationships/hyperlink" Target="https://escobedo.gob.mx/transparencia/doc/Art10-01/2020052104324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Art10-01/20200521104819.pdf" TargetMode="External"/><Relationship Id="rId6" Type="http://schemas.openxmlformats.org/officeDocument/2006/relationships/hyperlink" Target="https://escobedo.gob.mx/transparencia/doc/Art10-01/20200521043553.pdf" TargetMode="External"/><Relationship Id="rId11" Type="http://schemas.openxmlformats.org/officeDocument/2006/relationships/hyperlink" Target="https://escobedo.gob.mx/transparencia/doc/Art10-01/20200521110829.pdf" TargetMode="External"/><Relationship Id="rId5" Type="http://schemas.openxmlformats.org/officeDocument/2006/relationships/hyperlink" Target="https://escobedo.gob.mx/transparencia/doc/Art10-01/20200521043530.pdf" TargetMode="External"/><Relationship Id="rId15" Type="http://schemas.openxmlformats.org/officeDocument/2006/relationships/hyperlink" Target="https://escobedo.gob.mx/transparencia/doc/Art10-01/20200522111125.pdf" TargetMode="External"/><Relationship Id="rId10" Type="http://schemas.openxmlformats.org/officeDocument/2006/relationships/hyperlink" Target="https://escobedo.gob.mx/transparencia/doc/Art10-01/20200521044027.pdf" TargetMode="External"/><Relationship Id="rId4" Type="http://schemas.openxmlformats.org/officeDocument/2006/relationships/hyperlink" Target="https://escobedo.gob.mx/transparencia/doc/Art10-01/20200521043436.pdf" TargetMode="External"/><Relationship Id="rId9" Type="http://schemas.openxmlformats.org/officeDocument/2006/relationships/hyperlink" Target="https://escobedo.gob.mx/transparencia/doc/Art10-01/20200521044258.pdf" TargetMode="External"/><Relationship Id="rId14" Type="http://schemas.openxmlformats.org/officeDocument/2006/relationships/hyperlink" Target="https://escobedo.gob.mx/transparencia/doc/Art10-01/202005210434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KK29"/>
  <sheetViews>
    <sheetView showGridLines="0" tabSelected="1" zoomScale="60" zoomScaleNormal="60" workbookViewId="0">
      <selection sqref="A1:O6"/>
    </sheetView>
  </sheetViews>
  <sheetFormatPr baseColWidth="10" defaultColWidth="10.875" defaultRowHeight="15"/>
  <cols>
    <col min="1" max="1" width="33" style="1" customWidth="1"/>
    <col min="2" max="2" width="70.5" style="1" bestFit="1" customWidth="1"/>
    <col min="3" max="3" width="19.375" style="1" bestFit="1" customWidth="1"/>
    <col min="4" max="4" width="32.75" style="1" bestFit="1" customWidth="1"/>
    <col min="5" max="5" width="26.5" style="1" bestFit="1" customWidth="1"/>
    <col min="6" max="6" width="52.25" style="1" bestFit="1" customWidth="1"/>
    <col min="7" max="7" width="17.375" style="1" bestFit="1" customWidth="1"/>
    <col min="8" max="8" width="16.625" style="1" bestFit="1" customWidth="1"/>
    <col min="9" max="9" width="19.875" style="1" bestFit="1" customWidth="1"/>
    <col min="10" max="10" width="88" style="2" bestFit="1" customWidth="1"/>
    <col min="11" max="11" width="84.5" style="1" bestFit="1" customWidth="1"/>
    <col min="12" max="12" width="47.25" style="1" bestFit="1" customWidth="1"/>
    <col min="13" max="13" width="50.5" style="1" bestFit="1" customWidth="1"/>
    <col min="14" max="14" width="71.625" style="1" bestFit="1" customWidth="1"/>
    <col min="15" max="15" width="75.75" style="8" bestFit="1" customWidth="1"/>
    <col min="16" max="16" width="99.5" style="13" customWidth="1"/>
    <col min="17" max="16384" width="10.875" style="13"/>
  </cols>
  <sheetData>
    <row r="1" spans="1:13817" s="9" customFormat="1" ht="15.95" customHeigh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3817" s="9" customFormat="1" ht="15.9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3817" s="9" customFormat="1" ht="15.9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3817" s="9" customFormat="1" ht="15.9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3817" s="9" customFormat="1" ht="15.9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3817" s="9" customFormat="1" ht="15.9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3817" s="10" customFormat="1" ht="27.95" customHeight="1">
      <c r="A7" s="14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3817" s="10" customFormat="1" ht="1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3817" s="12" customFormat="1" ht="119.25" customHeight="1">
      <c r="A9" s="15" t="s">
        <v>0</v>
      </c>
      <c r="B9" s="15" t="s">
        <v>14</v>
      </c>
      <c r="C9" s="15" t="s">
        <v>13</v>
      </c>
      <c r="D9" s="15" t="s">
        <v>5</v>
      </c>
      <c r="E9" s="15" t="s">
        <v>10</v>
      </c>
      <c r="F9" s="15" t="s">
        <v>1</v>
      </c>
      <c r="G9" s="15" t="s">
        <v>3</v>
      </c>
      <c r="H9" s="15" t="s">
        <v>4</v>
      </c>
      <c r="I9" s="15" t="s">
        <v>2</v>
      </c>
      <c r="J9" s="15" t="s">
        <v>6</v>
      </c>
      <c r="K9" s="15" t="s">
        <v>7</v>
      </c>
      <c r="L9" s="15" t="s">
        <v>8</v>
      </c>
      <c r="M9" s="15" t="s">
        <v>44</v>
      </c>
      <c r="N9" s="15" t="s">
        <v>9</v>
      </c>
      <c r="O9" s="15" t="s">
        <v>11</v>
      </c>
      <c r="P9" s="16" t="s">
        <v>46</v>
      </c>
    </row>
    <row r="10" spans="1:13817" s="11" customFormat="1" ht="75" customHeight="1">
      <c r="A10" s="4" t="s">
        <v>15</v>
      </c>
      <c r="B10" s="5" t="s">
        <v>19</v>
      </c>
      <c r="C10" s="5">
        <v>106</v>
      </c>
      <c r="D10" s="6">
        <v>1406704.19</v>
      </c>
      <c r="E10" s="6">
        <f>+D10</f>
        <v>1406704.19</v>
      </c>
      <c r="F10" s="5" t="s">
        <v>12</v>
      </c>
      <c r="G10" s="7"/>
      <c r="H10" s="6">
        <f t="shared" ref="H10:H29" si="0">E10</f>
        <v>1406704.19</v>
      </c>
      <c r="I10" s="7"/>
      <c r="J10" s="7" t="s">
        <v>28</v>
      </c>
      <c r="K10" s="7" t="s">
        <v>31</v>
      </c>
      <c r="L10" s="7" t="s">
        <v>39</v>
      </c>
      <c r="M10" s="7">
        <f>VLOOKUP(L10,Hoja1!$C:$D,2,0)</f>
        <v>1461</v>
      </c>
      <c r="N10" s="7" t="s">
        <v>45</v>
      </c>
      <c r="O10" s="7" t="s">
        <v>62</v>
      </c>
      <c r="P10" s="5" t="s">
        <v>61</v>
      </c>
    </row>
    <row r="11" spans="1:13817" s="11" customFormat="1" ht="78" customHeight="1">
      <c r="A11" s="4" t="s">
        <v>15</v>
      </c>
      <c r="B11" s="5" t="s">
        <v>19</v>
      </c>
      <c r="C11" s="5">
        <v>106</v>
      </c>
      <c r="D11" s="6">
        <v>1406704.19</v>
      </c>
      <c r="E11" s="6">
        <f>+D11</f>
        <v>1406704.19</v>
      </c>
      <c r="F11" s="5" t="s">
        <v>12</v>
      </c>
      <c r="G11" s="7"/>
      <c r="H11" s="6">
        <f t="shared" si="0"/>
        <v>1406704.19</v>
      </c>
      <c r="I11" s="7"/>
      <c r="J11" s="7" t="s">
        <v>28</v>
      </c>
      <c r="K11" s="7" t="s">
        <v>31</v>
      </c>
      <c r="L11" s="7" t="s">
        <v>39</v>
      </c>
      <c r="M11" s="7">
        <f>VLOOKUP(L11,Hoja1!$C:$D,2,0)</f>
        <v>1461</v>
      </c>
      <c r="N11" s="7" t="s">
        <v>45</v>
      </c>
      <c r="O11" s="7" t="s">
        <v>62</v>
      </c>
      <c r="P11" s="5" t="s">
        <v>61</v>
      </c>
    </row>
    <row r="12" spans="1:13817" ht="60">
      <c r="A12" s="4" t="s">
        <v>16</v>
      </c>
      <c r="B12" s="5" t="s">
        <v>20</v>
      </c>
      <c r="C12" s="5">
        <v>71</v>
      </c>
      <c r="D12" s="6">
        <v>2127407.25</v>
      </c>
      <c r="E12" s="6">
        <v>2127407.25</v>
      </c>
      <c r="F12" s="5" t="s">
        <v>12</v>
      </c>
      <c r="G12" s="7"/>
      <c r="H12" s="6">
        <f t="shared" si="0"/>
        <v>2127407.25</v>
      </c>
      <c r="I12" s="7"/>
      <c r="J12" s="7" t="s">
        <v>29</v>
      </c>
      <c r="K12" s="7" t="s">
        <v>32</v>
      </c>
      <c r="L12" s="7" t="s">
        <v>33</v>
      </c>
      <c r="M12" s="7" t="str">
        <f>VLOOKUP(L12,Hoja1!$C:$D,2,0)</f>
        <v>A012</v>
      </c>
      <c r="N12" s="7" t="s">
        <v>45</v>
      </c>
      <c r="O12" s="17" t="s">
        <v>47</v>
      </c>
      <c r="P12" s="5" t="s">
        <v>48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</row>
    <row r="13" spans="1:13817" ht="60">
      <c r="A13" s="4" t="s">
        <v>16</v>
      </c>
      <c r="B13" s="5" t="s">
        <v>21</v>
      </c>
      <c r="C13" s="5">
        <v>1</v>
      </c>
      <c r="D13" s="6">
        <f>60942*1.16</f>
        <v>70692.72</v>
      </c>
      <c r="E13" s="6">
        <f>+C13*D13</f>
        <v>70692.72</v>
      </c>
      <c r="F13" s="5" t="s">
        <v>12</v>
      </c>
      <c r="G13" s="7"/>
      <c r="H13" s="6">
        <f t="shared" si="0"/>
        <v>70692.72</v>
      </c>
      <c r="I13" s="7"/>
      <c r="J13" s="7" t="s">
        <v>30</v>
      </c>
      <c r="K13" s="7" t="s">
        <v>32</v>
      </c>
      <c r="L13" s="7" t="s">
        <v>33</v>
      </c>
      <c r="M13" s="7" t="str">
        <f>VLOOKUP(L13,Hoja1!$C:$D,2,0)</f>
        <v>A012</v>
      </c>
      <c r="N13" s="7" t="s">
        <v>45</v>
      </c>
      <c r="O13" s="18" t="s">
        <v>49</v>
      </c>
      <c r="P13" s="5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</row>
    <row r="14" spans="1:13817" ht="60">
      <c r="A14" s="4" t="s">
        <v>16</v>
      </c>
      <c r="B14" s="5" t="s">
        <v>22</v>
      </c>
      <c r="C14" s="5">
        <v>17</v>
      </c>
      <c r="D14" s="6">
        <f>3985.72*1.16</f>
        <v>4623.4351999999999</v>
      </c>
      <c r="E14" s="6">
        <f>+C14*D14</f>
        <v>78598.398400000005</v>
      </c>
      <c r="F14" s="5" t="s">
        <v>12</v>
      </c>
      <c r="G14" s="7"/>
      <c r="H14" s="6">
        <f t="shared" si="0"/>
        <v>78598.398400000005</v>
      </c>
      <c r="I14" s="7"/>
      <c r="J14" s="7" t="s">
        <v>30</v>
      </c>
      <c r="K14" s="7" t="s">
        <v>32</v>
      </c>
      <c r="L14" s="7" t="s">
        <v>33</v>
      </c>
      <c r="M14" s="7" t="str">
        <f>VLOOKUP(L14,Hoja1!$C:$D,2,0)</f>
        <v>A012</v>
      </c>
      <c r="N14" s="7" t="s">
        <v>45</v>
      </c>
      <c r="O14" s="18" t="s">
        <v>50</v>
      </c>
      <c r="P14" s="5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</row>
    <row r="15" spans="1:13817" ht="60">
      <c r="A15" s="4" t="s">
        <v>16</v>
      </c>
      <c r="B15" s="5" t="s">
        <v>23</v>
      </c>
      <c r="C15" s="5">
        <v>2</v>
      </c>
      <c r="D15" s="6">
        <v>51782.400000000001</v>
      </c>
      <c r="E15" s="6">
        <v>51782.400000000001</v>
      </c>
      <c r="F15" s="5" t="s">
        <v>12</v>
      </c>
      <c r="G15" s="7"/>
      <c r="H15" s="6">
        <f t="shared" si="0"/>
        <v>51782.400000000001</v>
      </c>
      <c r="I15" s="7"/>
      <c r="J15" s="7" t="s">
        <v>30</v>
      </c>
      <c r="K15" s="7" t="s">
        <v>32</v>
      </c>
      <c r="L15" s="7" t="s">
        <v>33</v>
      </c>
      <c r="M15" s="7" t="str">
        <f>VLOOKUP(L15,Hoja1!$C:$D,2,0)</f>
        <v>A012</v>
      </c>
      <c r="N15" s="7" t="s">
        <v>45</v>
      </c>
      <c r="O15" s="18" t="s">
        <v>51</v>
      </c>
      <c r="P15" s="5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</row>
    <row r="16" spans="1:13817" ht="60">
      <c r="A16" s="4" t="s">
        <v>16</v>
      </c>
      <c r="B16" s="5" t="s">
        <v>24</v>
      </c>
      <c r="C16" s="5">
        <v>10</v>
      </c>
      <c r="D16" s="6">
        <f>+(188006.75*1.16)/10</f>
        <v>21808.782999999999</v>
      </c>
      <c r="E16" s="6">
        <f>+C16*D16</f>
        <v>218087.83</v>
      </c>
      <c r="F16" s="5" t="s">
        <v>12</v>
      </c>
      <c r="G16" s="7"/>
      <c r="H16" s="6">
        <f t="shared" si="0"/>
        <v>218087.83</v>
      </c>
      <c r="I16" s="7"/>
      <c r="J16" s="7" t="s">
        <v>30</v>
      </c>
      <c r="K16" s="7" t="s">
        <v>32</v>
      </c>
      <c r="L16" s="7" t="s">
        <v>33</v>
      </c>
      <c r="M16" s="7" t="str">
        <f>VLOOKUP(L16,Hoja1!$C:$D,2,0)</f>
        <v>A012</v>
      </c>
      <c r="N16" s="7" t="s">
        <v>45</v>
      </c>
      <c r="O16" s="18" t="s">
        <v>52</v>
      </c>
      <c r="P16" s="5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</row>
    <row r="17" spans="1:13817" ht="60">
      <c r="A17" s="4" t="s">
        <v>16</v>
      </c>
      <c r="B17" s="5" t="s">
        <v>24</v>
      </c>
      <c r="C17" s="5">
        <v>1</v>
      </c>
      <c r="D17" s="6">
        <f>96500.25*1.16</f>
        <v>111940.29</v>
      </c>
      <c r="E17" s="6">
        <f>+C17*D17</f>
        <v>111940.29</v>
      </c>
      <c r="F17" s="5" t="s">
        <v>12</v>
      </c>
      <c r="G17" s="7"/>
      <c r="H17" s="6">
        <f t="shared" si="0"/>
        <v>111940.29</v>
      </c>
      <c r="I17" s="7"/>
      <c r="J17" s="7" t="s">
        <v>30</v>
      </c>
      <c r="K17" s="7" t="s">
        <v>32</v>
      </c>
      <c r="L17" s="7" t="s">
        <v>33</v>
      </c>
      <c r="M17" s="7" t="str">
        <f>VLOOKUP(L17,Hoja1!$C:$D,2,0)</f>
        <v>A012</v>
      </c>
      <c r="N17" s="7" t="s">
        <v>45</v>
      </c>
      <c r="O17" s="18" t="s">
        <v>53</v>
      </c>
      <c r="P17" s="5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</row>
    <row r="18" spans="1:13817" ht="60">
      <c r="A18" s="4" t="s">
        <v>16</v>
      </c>
      <c r="B18" s="5" t="s">
        <v>25</v>
      </c>
      <c r="C18" s="5">
        <v>40</v>
      </c>
      <c r="D18" s="6">
        <f>4884.5*1.16</f>
        <v>5666.0199999999995</v>
      </c>
      <c r="E18" s="6">
        <f>+C18*D18</f>
        <v>226640.8</v>
      </c>
      <c r="F18" s="5" t="s">
        <v>12</v>
      </c>
      <c r="G18" s="7"/>
      <c r="H18" s="6">
        <f t="shared" si="0"/>
        <v>226640.8</v>
      </c>
      <c r="I18" s="7"/>
      <c r="J18" s="7" t="s">
        <v>30</v>
      </c>
      <c r="K18" s="7" t="s">
        <v>32</v>
      </c>
      <c r="L18" s="7" t="s">
        <v>33</v>
      </c>
      <c r="M18" s="7" t="str">
        <f>VLOOKUP(L18,Hoja1!$C:$D,2,0)</f>
        <v>A012</v>
      </c>
      <c r="N18" s="7" t="s">
        <v>45</v>
      </c>
      <c r="O18" s="18" t="s">
        <v>54</v>
      </c>
      <c r="P18" s="5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</row>
    <row r="19" spans="1:13817" ht="91.5" customHeight="1">
      <c r="A19" s="4" t="s">
        <v>16</v>
      </c>
      <c r="B19" s="5" t="s">
        <v>26</v>
      </c>
      <c r="C19" s="5">
        <v>1</v>
      </c>
      <c r="D19" s="6">
        <v>202101.99</v>
      </c>
      <c r="E19" s="6">
        <f>+C19*D19</f>
        <v>202101.99</v>
      </c>
      <c r="F19" s="5" t="s">
        <v>12</v>
      </c>
      <c r="G19" s="7"/>
      <c r="H19" s="6">
        <f t="shared" si="0"/>
        <v>202101.99</v>
      </c>
      <c r="I19" s="7"/>
      <c r="J19" s="7" t="s">
        <v>30</v>
      </c>
      <c r="K19" s="7" t="s">
        <v>32</v>
      </c>
      <c r="L19" s="7" t="s">
        <v>33</v>
      </c>
      <c r="M19" s="7" t="str">
        <f>VLOOKUP(L19,Hoja1!$C:$D,2,0)</f>
        <v>A012</v>
      </c>
      <c r="N19" s="7" t="s">
        <v>45</v>
      </c>
      <c r="O19" s="18" t="s">
        <v>57</v>
      </c>
      <c r="P19" s="5" t="s">
        <v>48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</row>
    <row r="20" spans="1:13817" ht="60">
      <c r="A20" s="4" t="s">
        <v>16</v>
      </c>
      <c r="B20" s="5" t="s">
        <v>26</v>
      </c>
      <c r="C20" s="5">
        <v>1</v>
      </c>
      <c r="D20" s="6">
        <v>202101.99</v>
      </c>
      <c r="E20" s="6">
        <f>+C20*D20</f>
        <v>202101.99</v>
      </c>
      <c r="F20" s="5" t="s">
        <v>12</v>
      </c>
      <c r="G20" s="7"/>
      <c r="H20" s="6">
        <f t="shared" si="0"/>
        <v>202101.99</v>
      </c>
      <c r="I20" s="7"/>
      <c r="J20" s="7" t="s">
        <v>30</v>
      </c>
      <c r="K20" s="7" t="s">
        <v>32</v>
      </c>
      <c r="L20" s="7" t="s">
        <v>33</v>
      </c>
      <c r="M20" s="7" t="str">
        <f>VLOOKUP(L20,Hoja1!$C:$D,2,0)</f>
        <v>A012</v>
      </c>
      <c r="N20" s="7" t="s">
        <v>45</v>
      </c>
      <c r="O20" s="18" t="s">
        <v>58</v>
      </c>
      <c r="P20" s="5" t="s">
        <v>48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</row>
    <row r="21" spans="1:13817" ht="60">
      <c r="A21" s="4" t="s">
        <v>16</v>
      </c>
      <c r="B21" s="5" t="s">
        <v>25</v>
      </c>
      <c r="C21" s="5">
        <v>8</v>
      </c>
      <c r="D21" s="6">
        <v>70412</v>
      </c>
      <c r="E21" s="6">
        <v>70412</v>
      </c>
      <c r="F21" s="5" t="s">
        <v>12</v>
      </c>
      <c r="G21" s="7"/>
      <c r="H21" s="6">
        <f t="shared" si="0"/>
        <v>70412</v>
      </c>
      <c r="I21" s="7"/>
      <c r="J21" s="7" t="s">
        <v>30</v>
      </c>
      <c r="K21" s="7" t="s">
        <v>32</v>
      </c>
      <c r="L21" s="7" t="s">
        <v>33</v>
      </c>
      <c r="M21" s="7" t="str">
        <f>VLOOKUP(L21,Hoja1!$C:$D,2,0)</f>
        <v>A012</v>
      </c>
      <c r="N21" s="7" t="s">
        <v>45</v>
      </c>
      <c r="O21" s="19" t="s">
        <v>60</v>
      </c>
      <c r="P21" s="5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</row>
    <row r="22" spans="1:13817" ht="60">
      <c r="A22" s="4" t="s">
        <v>16</v>
      </c>
      <c r="B22" s="5" t="s">
        <v>26</v>
      </c>
      <c r="C22" s="5">
        <v>1</v>
      </c>
      <c r="D22" s="6">
        <v>202941.99</v>
      </c>
      <c r="E22" s="6">
        <f>+C22*D22</f>
        <v>202941.99</v>
      </c>
      <c r="F22" s="5" t="s">
        <v>12</v>
      </c>
      <c r="G22" s="7"/>
      <c r="H22" s="6">
        <f t="shared" si="0"/>
        <v>202941.99</v>
      </c>
      <c r="I22" s="7"/>
      <c r="J22" s="7" t="s">
        <v>30</v>
      </c>
      <c r="K22" s="7" t="s">
        <v>32</v>
      </c>
      <c r="L22" s="7" t="s">
        <v>33</v>
      </c>
      <c r="M22" s="7" t="str">
        <f>VLOOKUP(L22,Hoja1!$C:$D,2,0)</f>
        <v>A012</v>
      </c>
      <c r="N22" s="7" t="s">
        <v>45</v>
      </c>
      <c r="O22" s="18" t="s">
        <v>56</v>
      </c>
      <c r="P22" s="5" t="s">
        <v>48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</row>
    <row r="23" spans="1:13817" ht="60">
      <c r="A23" s="4" t="s">
        <v>16</v>
      </c>
      <c r="B23" s="5" t="s">
        <v>26</v>
      </c>
      <c r="C23" s="5">
        <v>1</v>
      </c>
      <c r="D23" s="6">
        <v>202941.99</v>
      </c>
      <c r="E23" s="6">
        <f>+C23*D23</f>
        <v>202941.99</v>
      </c>
      <c r="F23" s="5" t="s">
        <v>12</v>
      </c>
      <c r="G23" s="7"/>
      <c r="H23" s="6">
        <f t="shared" si="0"/>
        <v>202941.99</v>
      </c>
      <c r="I23" s="7"/>
      <c r="J23" s="7" t="s">
        <v>30</v>
      </c>
      <c r="K23" s="7" t="s">
        <v>32</v>
      </c>
      <c r="L23" s="7" t="s">
        <v>33</v>
      </c>
      <c r="M23" s="7" t="str">
        <f>VLOOKUP(L23,Hoja1!$C:$D,2,0)</f>
        <v>A012</v>
      </c>
      <c r="N23" s="7" t="s">
        <v>45</v>
      </c>
      <c r="O23" s="18" t="s">
        <v>56</v>
      </c>
      <c r="P23" s="5" t="s">
        <v>48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</row>
    <row r="24" spans="1:13817" ht="60">
      <c r="A24" s="4" t="s">
        <v>16</v>
      </c>
      <c r="B24" s="5" t="s">
        <v>26</v>
      </c>
      <c r="C24" s="5">
        <v>1</v>
      </c>
      <c r="D24" s="6">
        <v>202941.99</v>
      </c>
      <c r="E24" s="6">
        <f>+C24*D24</f>
        <v>202941.99</v>
      </c>
      <c r="F24" s="5" t="s">
        <v>12</v>
      </c>
      <c r="G24" s="7"/>
      <c r="H24" s="6">
        <f t="shared" si="0"/>
        <v>202941.99</v>
      </c>
      <c r="I24" s="7"/>
      <c r="J24" s="7" t="s">
        <v>30</v>
      </c>
      <c r="K24" s="7" t="s">
        <v>32</v>
      </c>
      <c r="L24" s="7" t="s">
        <v>33</v>
      </c>
      <c r="M24" s="7" t="str">
        <f>VLOOKUP(L24,Hoja1!$C:$D,2,0)</f>
        <v>A012</v>
      </c>
      <c r="N24" s="7" t="s">
        <v>45</v>
      </c>
      <c r="O24" s="18" t="s">
        <v>56</v>
      </c>
      <c r="P24" s="5" t="s">
        <v>48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</row>
    <row r="25" spans="1:13817" ht="60">
      <c r="A25" s="4" t="s">
        <v>16</v>
      </c>
      <c r="B25" s="5" t="s">
        <v>27</v>
      </c>
      <c r="C25" s="5">
        <v>1</v>
      </c>
      <c r="D25" s="6">
        <v>638000</v>
      </c>
      <c r="E25" s="6">
        <f>+D25</f>
        <v>638000</v>
      </c>
      <c r="F25" s="5" t="s">
        <v>12</v>
      </c>
      <c r="G25" s="7"/>
      <c r="H25" s="6">
        <f t="shared" si="0"/>
        <v>638000</v>
      </c>
      <c r="I25" s="7"/>
      <c r="J25" s="7" t="s">
        <v>30</v>
      </c>
      <c r="K25" s="7" t="s">
        <v>32</v>
      </c>
      <c r="L25" s="7" t="s">
        <v>36</v>
      </c>
      <c r="M25" s="7" t="str">
        <f>VLOOKUP(L25,Hoja1!$C:$D,2,0)</f>
        <v>A540</v>
      </c>
      <c r="N25" s="7" t="s">
        <v>45</v>
      </c>
      <c r="O25" s="18" t="s">
        <v>55</v>
      </c>
      <c r="P25" s="5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</row>
    <row r="26" spans="1:13817" ht="90" customHeight="1">
      <c r="A26" s="4" t="s">
        <v>17</v>
      </c>
      <c r="B26" s="5" t="s">
        <v>19</v>
      </c>
      <c r="C26" s="5">
        <v>106</v>
      </c>
      <c r="D26" s="6">
        <v>1406704.19</v>
      </c>
      <c r="E26" s="6">
        <f>+D26</f>
        <v>1406704.19</v>
      </c>
      <c r="F26" s="5" t="s">
        <v>12</v>
      </c>
      <c r="G26" s="7"/>
      <c r="H26" s="6">
        <f t="shared" si="0"/>
        <v>1406704.19</v>
      </c>
      <c r="I26" s="7"/>
      <c r="J26" s="7" t="s">
        <v>28</v>
      </c>
      <c r="K26" s="7" t="s">
        <v>31</v>
      </c>
      <c r="L26" s="7" t="s">
        <v>39</v>
      </c>
      <c r="M26" s="7">
        <f>VLOOKUP(L26,Hoja1!$C:$D,2,0)</f>
        <v>1461</v>
      </c>
      <c r="N26" s="7" t="s">
        <v>45</v>
      </c>
      <c r="O26" s="7" t="s">
        <v>62</v>
      </c>
      <c r="P26" s="5" t="s">
        <v>61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</row>
    <row r="27" spans="1:13817" ht="82.5" customHeight="1">
      <c r="A27" s="4" t="s">
        <v>17</v>
      </c>
      <c r="B27" s="5" t="s">
        <v>19</v>
      </c>
      <c r="C27" s="5">
        <v>106</v>
      </c>
      <c r="D27" s="6">
        <v>1406704.19</v>
      </c>
      <c r="E27" s="6">
        <f>+D27</f>
        <v>1406704.19</v>
      </c>
      <c r="F27" s="5" t="s">
        <v>12</v>
      </c>
      <c r="G27" s="7"/>
      <c r="H27" s="6">
        <f t="shared" si="0"/>
        <v>1406704.19</v>
      </c>
      <c r="I27" s="7"/>
      <c r="J27" s="7" t="s">
        <v>28</v>
      </c>
      <c r="K27" s="7" t="s">
        <v>31</v>
      </c>
      <c r="L27" s="7" t="s">
        <v>39</v>
      </c>
      <c r="M27" s="7">
        <f>VLOOKUP(L27,Hoja1!$C:$D,2,0)</f>
        <v>1461</v>
      </c>
      <c r="N27" s="7" t="s">
        <v>45</v>
      </c>
      <c r="O27" s="7" t="s">
        <v>62</v>
      </c>
      <c r="P27" s="5" t="s">
        <v>61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</row>
    <row r="28" spans="1:13817" ht="60">
      <c r="A28" s="4" t="s">
        <v>18</v>
      </c>
      <c r="B28" s="5" t="s">
        <v>20</v>
      </c>
      <c r="C28" s="5">
        <v>10</v>
      </c>
      <c r="D28" s="6">
        <f>7825.98*1.16</f>
        <v>9078.1367999999984</v>
      </c>
      <c r="E28" s="6">
        <f>+C28*D28</f>
        <v>90781.367999999988</v>
      </c>
      <c r="F28" s="5" t="s">
        <v>12</v>
      </c>
      <c r="G28" s="7"/>
      <c r="H28" s="6">
        <f t="shared" si="0"/>
        <v>90781.367999999988</v>
      </c>
      <c r="I28" s="7"/>
      <c r="J28" s="7" t="s">
        <v>30</v>
      </c>
      <c r="K28" s="7" t="s">
        <v>32</v>
      </c>
      <c r="L28" s="7" t="s">
        <v>33</v>
      </c>
      <c r="M28" s="7" t="str">
        <f>VLOOKUP(L28,Hoja1!$C:$D,2,0)</f>
        <v>A012</v>
      </c>
      <c r="N28" s="7" t="s">
        <v>45</v>
      </c>
      <c r="O28" s="19" t="s">
        <v>59</v>
      </c>
      <c r="P28" s="5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</row>
    <row r="29" spans="1:13817" ht="71.25" customHeight="1">
      <c r="A29" s="4" t="s">
        <v>18</v>
      </c>
      <c r="B29" s="5" t="s">
        <v>19</v>
      </c>
      <c r="C29" s="5">
        <v>106</v>
      </c>
      <c r="D29" s="6">
        <v>1406704.19</v>
      </c>
      <c r="E29" s="6">
        <f>+D29</f>
        <v>1406704.19</v>
      </c>
      <c r="F29" s="5" t="s">
        <v>12</v>
      </c>
      <c r="G29" s="7"/>
      <c r="H29" s="6">
        <f t="shared" si="0"/>
        <v>1406704.19</v>
      </c>
      <c r="I29" s="7"/>
      <c r="J29" s="7" t="s">
        <v>28</v>
      </c>
      <c r="K29" s="7" t="s">
        <v>31</v>
      </c>
      <c r="L29" s="7" t="s">
        <v>39</v>
      </c>
      <c r="M29" s="7">
        <f>VLOOKUP(L29,Hoja1!$C:$D,2,0)</f>
        <v>1461</v>
      </c>
      <c r="N29" s="7" t="s">
        <v>45</v>
      </c>
      <c r="O29" s="7" t="s">
        <v>62</v>
      </c>
      <c r="P29" s="5" t="s">
        <v>61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</row>
  </sheetData>
  <mergeCells count="1">
    <mergeCell ref="A1:O6"/>
  </mergeCells>
  <hyperlinks>
    <hyperlink ref="O12" r:id="rId1" display="https://escobedo.gob.mx/transparencia/doc/Art10-01/20200521104819.pdf"/>
    <hyperlink ref="O13" r:id="rId2"/>
    <hyperlink ref="O14" r:id="rId3"/>
    <hyperlink ref="O15" r:id="rId4"/>
    <hyperlink ref="O16" r:id="rId5"/>
    <hyperlink ref="O17" r:id="rId6"/>
    <hyperlink ref="O18" r:id="rId7"/>
    <hyperlink ref="O19" r:id="rId8" display="https://escobedo.gob.mx/transparencia/doc/Art10-01/20200521043623.pdf"/>
    <hyperlink ref="O20" r:id="rId9" display="https://escobedo.gob.mx/transparencia/doc/Art10-01/20200521044258.pdf"/>
    <hyperlink ref="O25" r:id="rId10"/>
    <hyperlink ref="O22" r:id="rId11"/>
    <hyperlink ref="O23" r:id="rId12"/>
    <hyperlink ref="O24" r:id="rId13"/>
    <hyperlink ref="O28" r:id="rId14"/>
    <hyperlink ref="O21" r:id="rId15"/>
  </hyperlinks>
  <pageMargins left="0.70866141732283472" right="0.45" top="0.41" bottom="0.41" header="0.31496062992125984" footer="0.31496062992125984"/>
  <pageSetup scale="27" fitToWidth="0" orientation="landscape" r:id="rId1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Hoja1!$C$2:$C$14</xm:f>
          </x14:formula1>
          <xm:sqref>L10:L29</xm:sqref>
        </x14:dataValidation>
        <x14:dataValidation type="list" allowBlank="1" showInputMessage="1" showErrorMessage="1">
          <x14:formula1>
            <xm:f>Hoja1!$D$2:$D$4</xm:f>
          </x14:formula1>
          <xm:sqref>M10:M29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"/>
  <sheetViews>
    <sheetView workbookViewId="0">
      <selection activeCell="D1" sqref="D1:D4"/>
    </sheetView>
  </sheetViews>
  <sheetFormatPr baseColWidth="10" defaultRowHeight="15.75"/>
  <sheetData>
    <row r="1" spans="2:4">
      <c r="C1" t="s">
        <v>42</v>
      </c>
      <c r="D1" t="s">
        <v>41</v>
      </c>
    </row>
    <row r="2" spans="2:4">
      <c r="B2" s="3" t="s">
        <v>35</v>
      </c>
      <c r="C2" t="s">
        <v>33</v>
      </c>
      <c r="D2" t="s">
        <v>34</v>
      </c>
    </row>
    <row r="3" spans="2:4">
      <c r="B3" s="3" t="s">
        <v>37</v>
      </c>
      <c r="C3" t="s">
        <v>36</v>
      </c>
      <c r="D3" t="s">
        <v>38</v>
      </c>
    </row>
    <row r="4" spans="2:4">
      <c r="B4" s="3" t="s">
        <v>40</v>
      </c>
      <c r="C4" t="s">
        <v>39</v>
      </c>
      <c r="D4">
        <v>1461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FONDO DE SEGURIDAD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Contraloria_230216</cp:lastModifiedBy>
  <cp:lastPrinted>2020-05-20T16:12:20Z</cp:lastPrinted>
  <dcterms:created xsi:type="dcterms:W3CDTF">2020-04-21T20:03:38Z</dcterms:created>
  <dcterms:modified xsi:type="dcterms:W3CDTF">2020-05-23T00:16:57Z</dcterms:modified>
</cp:coreProperties>
</file>